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S:\CRS\BCRC\Decision Making Tools\Winter Feeding Cost\"/>
    </mc:Choice>
  </mc:AlternateContent>
  <xr:revisionPtr revIDLastSave="0" documentId="13_ncr:1_{B8956BF4-7973-44C9-B445-798EC244F1F9}" xr6:coauthVersionLast="47" xr6:coauthVersionMax="47" xr10:uidLastSave="{00000000-0000-0000-0000-000000000000}"/>
  <workbookProtection workbookAlgorithmName="SHA-512" workbookHashValue="dznsS2aQIMX8QHnghGzrRbmh4DgLBF3q/BTdK+mtpuBCfi/OOQqPOSaE8fB9F7pXfGbPy9hbBV4DyzDry+Ehag==" workbookSaltValue="FtYx1w/Jh/fJA6EVRaH/7g==" workbookSpinCount="100000" lockStructure="1"/>
  <bookViews>
    <workbookView xWindow="28680" yWindow="-120" windowWidth="29040" windowHeight="15840" xr2:uid="{1BA27F98-B029-4F56-8300-DF3415C71A24}"/>
  </bookViews>
  <sheets>
    <sheet name="Sheet1" sheetId="1" r:id="rId1"/>
  </sheets>
  <definedNames>
    <definedName name="_xlnm.Print_Area" localSheetId="0">Sheet1!$A$1:$L$57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4" i="1" l="1"/>
  <c r="D13" i="1"/>
  <c r="D15" i="1"/>
  <c r="D16" i="1"/>
  <c r="D17" i="1"/>
  <c r="D18" i="1"/>
  <c r="D19" i="1"/>
  <c r="D20" i="1"/>
  <c r="D21" i="1"/>
  <c r="D22" i="1"/>
  <c r="D23" i="1"/>
  <c r="D14" i="1"/>
  <c r="K25" i="1" l="1"/>
  <c r="F25" i="1" l="1"/>
  <c r="G25" i="1"/>
  <c r="H25" i="1"/>
  <c r="I25" i="1"/>
  <c r="J25" i="1"/>
  <c r="L25" i="1"/>
  <c r="E25" i="1"/>
  <c r="E28" i="1" l="1"/>
  <c r="K28" i="1"/>
  <c r="K29" i="1" s="1"/>
  <c r="F28" i="1" l="1"/>
  <c r="F29" i="1" s="1"/>
  <c r="E29" i="1"/>
  <c r="G28" i="1"/>
  <c r="G29" i="1" s="1"/>
  <c r="I28" i="1"/>
  <c r="I29" i="1" s="1"/>
  <c r="J28" i="1"/>
  <c r="J29" i="1" s="1"/>
  <c r="H28" i="1"/>
  <c r="H29" i="1" s="1"/>
  <c r="L28" i="1"/>
  <c r="L29" i="1" s="1"/>
</calcChain>
</file>

<file path=xl/sharedStrings.xml><?xml version="1.0" encoding="utf-8"?>
<sst xmlns="http://schemas.openxmlformats.org/spreadsheetml/2006/main" count="64" uniqueCount="51">
  <si>
    <t>Main Ingredient</t>
  </si>
  <si>
    <t>Cereal Greenfeed</t>
  </si>
  <si>
    <t>#1</t>
  </si>
  <si>
    <t>#2</t>
  </si>
  <si>
    <t>#3</t>
  </si>
  <si>
    <t>#4</t>
  </si>
  <si>
    <t>#5</t>
  </si>
  <si>
    <t>#6</t>
  </si>
  <si>
    <t>#7</t>
  </si>
  <si>
    <t>#8</t>
  </si>
  <si>
    <t>Winter Feeding Rations and Estimated Costs</t>
  </si>
  <si>
    <t>Total days on feed</t>
  </si>
  <si>
    <t>$/lb</t>
  </si>
  <si>
    <t>Herd size</t>
  </si>
  <si>
    <t>Estimated Feed Cost per head per day</t>
  </si>
  <si>
    <t>Total Winter Feed costs (for herd)</t>
  </si>
  <si>
    <t>Total Intake (lbs as fed)*</t>
  </si>
  <si>
    <t>* Total lbs of dry matter intake should be between 2-2.5% of body weight. Note: this is lbs "as fed" and not on a dry matter basis</t>
  </si>
  <si>
    <t>$/Unit</t>
  </si>
  <si>
    <t>ton</t>
  </si>
  <si>
    <t>lb</t>
  </si>
  <si>
    <t>tonne</t>
  </si>
  <si>
    <t xml:space="preserve">Hay </t>
  </si>
  <si>
    <t xml:space="preserve">Cereal Straw </t>
  </si>
  <si>
    <t>Barley Grain</t>
  </si>
  <si>
    <t>Corn</t>
  </si>
  <si>
    <t xml:space="preserve">Ground Canola </t>
  </si>
  <si>
    <t xml:space="preserve">Pellets </t>
  </si>
  <si>
    <t>Other</t>
  </si>
  <si>
    <r>
      <t xml:space="preserve">When considering alternative feed sources, feed testing is important to test for nutritive value and ensure a balanced ration that meets the cattle’s nutritional needs and quality (e.g. mycotoxins). Evaluate feed test results </t>
    </r>
    <r>
      <rPr>
        <b/>
        <u/>
        <sz val="12"/>
        <color theme="10"/>
        <rFont val="Calibri"/>
        <family val="2"/>
        <scheme val="minor"/>
      </rPr>
      <t>HERE</t>
    </r>
  </si>
  <si>
    <t>Producers can formulate an appropriate ration for their cattle using the services of a qualified nutritionist, ag extension staff, or through a software program like CowBytes</t>
  </si>
  <si>
    <t>Unit
(drop-down list)</t>
  </si>
  <si>
    <t>kg</t>
  </si>
  <si>
    <r>
      <rPr>
        <b/>
        <sz val="12"/>
        <color theme="1"/>
        <rFont val="Calibri"/>
        <family val="2"/>
        <scheme val="minor"/>
      </rPr>
      <t>Rations (lbs as fed)</t>
    </r>
    <r>
      <rPr>
        <sz val="12"/>
        <color theme="1"/>
        <rFont val="Calibri"/>
        <family val="2"/>
        <scheme val="minor"/>
      </rPr>
      <t xml:space="preserve">
Rations 1-8 are presented as lbs. per cow per day on an as fed basis</t>
    </r>
  </si>
  <si>
    <t>Local Price**</t>
  </si>
  <si>
    <t>** 1 ton = 0.907 tonne</t>
  </si>
  <si>
    <r>
      <t>Step 1: Enter local price and relevant units in the</t>
    </r>
    <r>
      <rPr>
        <b/>
        <sz val="12"/>
        <color theme="9" tint="-0.249977111117893"/>
        <rFont val="Calibri"/>
        <family val="2"/>
        <scheme val="minor"/>
      </rPr>
      <t xml:space="preserve"> green cells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(choose unit from the drop-down list)</t>
    </r>
  </si>
  <si>
    <r>
      <t xml:space="preserve">Step 2: Enter herd information in </t>
    </r>
    <r>
      <rPr>
        <b/>
        <sz val="12"/>
        <color theme="4"/>
        <rFont val="Calibri"/>
        <family val="2"/>
        <scheme val="minor"/>
      </rPr>
      <t>blue cells</t>
    </r>
  </si>
  <si>
    <r>
      <t xml:space="preserve">Step 3: Enter ration information in </t>
    </r>
    <r>
      <rPr>
        <b/>
        <sz val="12"/>
        <color theme="7" tint="-0.249977111117893"/>
        <rFont val="Calibri"/>
        <family val="2"/>
        <scheme val="minor"/>
      </rPr>
      <t>yellow cells</t>
    </r>
    <r>
      <rPr>
        <sz val="12"/>
        <color theme="1"/>
        <rFont val="Calibri"/>
        <family val="2"/>
        <scheme val="minor"/>
      </rPr>
      <t xml:space="preserve"> (lbs of each ration ingredient on an as-fed basis)</t>
    </r>
  </si>
  <si>
    <r>
      <t xml:space="preserve">Step 4: Compare costs per head per day and total herd costs of alternative rations in </t>
    </r>
    <r>
      <rPr>
        <b/>
        <sz val="12"/>
        <color theme="0" tint="-0.499984740745262"/>
        <rFont val="Calibri"/>
        <family val="2"/>
        <scheme val="minor"/>
      </rPr>
      <t>grey cells</t>
    </r>
  </si>
  <si>
    <t>Other (i.e. mineral)</t>
  </si>
  <si>
    <t>Other (i.e. protein supplement)</t>
  </si>
  <si>
    <t>This analysis only includes the main feed ingredients, other costs such as yardage, labour are excluded.</t>
  </si>
  <si>
    <t>Cereal Silage***</t>
  </si>
  <si>
    <t>*** Moisture content of silage is typically high, hence total intake as fed is higher compared to hay-based ration.</t>
  </si>
  <si>
    <t>Development of the Winter Feed Cost Comparison Calculator was based upon ration examples and nutrient values of feed sourced from:</t>
  </si>
  <si>
    <t>Coping with hay shortages in beef cow wintering rations</t>
  </si>
  <si>
    <t>OMAFRA: Alternative Forages and Sample Wintering Rations for Beef Cows</t>
  </si>
  <si>
    <t>Saskatchewan Ministry of Agriculture: Beef Cow Rations and Winter Feeding Guidelines</t>
  </si>
  <si>
    <t>Alberta Ministry of Agriculture and Irrigation: Ration Options for Beef Cows</t>
  </si>
  <si>
    <t>Manitoba Ministry of Agriculture: Cost of Production Guides &amp; Calculators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</si>
</sst>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$&quot;#,##0.00"/>
    <numFmt numFmtId="165" formatCode="0.000"/>
    <numFmt numFmtId="166" formatCode="&quot;$&quot;#,##0"/>
  </numFmts>
  <fonts count="19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i/>
      <sz val="12"/>
      <color rgb="FF000000"/>
      <name val="Calibri"/>
      <family val="2"/>
      <scheme val="minor"/>
    </font>
    <font>
      <i/>
      <strike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u/>
      <sz val="12"/>
      <color theme="10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b/>
      <sz val="12"/>
      <color theme="4"/>
      <name val="Calibri"/>
      <family val="2"/>
      <scheme val="minor"/>
    </font>
    <font>
      <b/>
      <sz val="12"/>
      <color theme="7" tint="-0.249977111117893"/>
      <name val="Calibri"/>
      <family val="2"/>
      <scheme val="minor"/>
    </font>
    <font>
      <b/>
      <sz val="12"/>
      <color theme="0" tint="-0.499984740745262"/>
      <name val="Calibri"/>
      <family val="2"/>
      <scheme val="minor"/>
    </font>
    <font>
      <b/>
      <i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thick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49">
    <xf numFmtId="0" fontId="0" fillId="0" borderId="0" xfId="0"/>
    <xf numFmtId="0" fontId="2" fillId="0" borderId="0" xfId="0" applyFont="1"/>
    <xf numFmtId="0" fontId="1" fillId="0" borderId="0" xfId="0" applyFont="1"/>
    <xf numFmtId="0" fontId="4" fillId="0" borderId="0" xfId="0" applyFont="1"/>
    <xf numFmtId="0" fontId="5" fillId="0" borderId="0" xfId="0" applyFont="1"/>
    <xf numFmtId="0" fontId="9" fillId="0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0" borderId="0" xfId="0" applyFont="1"/>
    <xf numFmtId="0" fontId="6" fillId="0" borderId="4" xfId="0" applyFont="1" applyFill="1" applyBorder="1" applyAlignment="1">
      <alignment horizontal="center" vertical="center"/>
    </xf>
    <xf numFmtId="0" fontId="8" fillId="2" borderId="4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/>
      <protection locked="0"/>
    </xf>
    <xf numFmtId="0" fontId="5" fillId="0" borderId="4" xfId="0" applyFont="1" applyFill="1" applyBorder="1" applyAlignment="1">
      <alignment horizontal="center" vertical="center"/>
    </xf>
    <xf numFmtId="0" fontId="10" fillId="0" borderId="4" xfId="0" applyFont="1" applyBorder="1" applyAlignment="1">
      <alignment vertical="center"/>
    </xf>
    <xf numFmtId="0" fontId="7" fillId="0" borderId="10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 applyProtection="1">
      <alignment horizontal="center" vertical="center"/>
      <protection locked="0"/>
    </xf>
    <xf numFmtId="0" fontId="5" fillId="0" borderId="2" xfId="0" applyFont="1" applyBorder="1" applyAlignment="1">
      <alignment horizontal="left" vertical="center"/>
    </xf>
    <xf numFmtId="0" fontId="13" fillId="0" borderId="2" xfId="0" applyFont="1" applyBorder="1" applyAlignment="1">
      <alignment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165" fontId="5" fillId="0" borderId="7" xfId="0" applyNumberFormat="1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10" fillId="0" borderId="7" xfId="0" applyFont="1" applyBorder="1" applyAlignment="1">
      <alignment vertical="center"/>
    </xf>
    <xf numFmtId="0" fontId="5" fillId="3" borderId="6" xfId="0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 applyProtection="1">
      <alignment horizontal="center" vertical="center"/>
      <protection locked="0"/>
    </xf>
    <xf numFmtId="0" fontId="9" fillId="4" borderId="6" xfId="0" applyFont="1" applyFill="1" applyBorder="1" applyAlignment="1" applyProtection="1">
      <alignment horizontal="center" vertical="center"/>
      <protection locked="0"/>
    </xf>
    <xf numFmtId="0" fontId="7" fillId="5" borderId="2" xfId="0" applyFont="1" applyFill="1" applyBorder="1" applyAlignment="1">
      <alignment vertical="center"/>
    </xf>
    <xf numFmtId="0" fontId="7" fillId="5" borderId="3" xfId="0" applyFont="1" applyFill="1" applyBorder="1" applyAlignment="1">
      <alignment vertical="center"/>
    </xf>
    <xf numFmtId="164" fontId="6" fillId="5" borderId="4" xfId="0" applyNumberFormat="1" applyFont="1" applyFill="1" applyBorder="1" applyAlignment="1">
      <alignment horizontal="center" vertical="center"/>
    </xf>
    <xf numFmtId="0" fontId="7" fillId="5" borderId="13" xfId="0" applyFont="1" applyFill="1" applyBorder="1" applyAlignment="1">
      <alignment vertical="center"/>
    </xf>
    <xf numFmtId="0" fontId="7" fillId="5" borderId="14" xfId="0" applyFont="1" applyFill="1" applyBorder="1" applyAlignment="1">
      <alignment vertical="center"/>
    </xf>
    <xf numFmtId="166" fontId="7" fillId="5" borderId="15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11" fillId="0" borderId="0" xfId="1" applyFont="1" applyFill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5" fillId="0" borderId="12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18" fillId="0" borderId="0" xfId="0" applyFont="1" applyAlignment="1">
      <alignment horizontal="left" vertical="center"/>
    </xf>
    <xf numFmtId="0" fontId="3" fillId="0" borderId="0" xfId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3" fillId="0" borderId="0" xfId="1" applyAlignment="1">
      <alignment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Alternative Winter Feeding Ration Costs</a:t>
            </a:r>
            <a:br>
              <a:rPr lang="en-US" b="1"/>
            </a:br>
            <a:r>
              <a:rPr lang="en-US" b="1"/>
              <a:t>Per head per day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3"/>
            </a:solidFill>
            <a:ln>
              <a:solidFill>
                <a:schemeClr val="bg1">
                  <a:lumMod val="50000"/>
                </a:schemeClr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3"/>
              </a:solidFill>
              <a:ln>
                <a:solidFill>
                  <a:schemeClr val="bg1">
                    <a:lumMod val="5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0-F82B-4528-B8F3-CC2AD399A2EB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3"/>
              </a:solidFill>
              <a:ln>
                <a:solidFill>
                  <a:schemeClr val="bg1">
                    <a:lumMod val="5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F82B-4528-B8F3-CC2AD399A2EB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3"/>
              </a:solidFill>
              <a:ln>
                <a:solidFill>
                  <a:schemeClr val="bg1">
                    <a:lumMod val="5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F82B-4528-B8F3-CC2AD399A2EB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3"/>
              </a:solidFill>
              <a:ln>
                <a:solidFill>
                  <a:schemeClr val="bg1">
                    <a:lumMod val="5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F82B-4528-B8F3-CC2AD399A2EB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3"/>
              </a:solidFill>
              <a:ln>
                <a:solidFill>
                  <a:schemeClr val="bg1">
                    <a:lumMod val="5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F82B-4528-B8F3-CC2AD399A2EB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3"/>
              </a:solidFill>
              <a:ln>
                <a:solidFill>
                  <a:schemeClr val="bg1">
                    <a:lumMod val="5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F82B-4528-B8F3-CC2AD399A2EB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3"/>
              </a:solidFill>
              <a:ln>
                <a:solidFill>
                  <a:schemeClr val="bg1">
                    <a:lumMod val="5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F82B-4528-B8F3-CC2AD399A2EB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3"/>
              </a:solidFill>
              <a:ln>
                <a:solidFill>
                  <a:schemeClr val="bg1">
                    <a:lumMod val="5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F82B-4528-B8F3-CC2AD399A2EB}"/>
              </c:ext>
            </c:extLst>
          </c:dPt>
          <c:cat>
            <c:strRef>
              <c:f>Sheet1!$E$12:$L$12</c:f>
              <c:strCache>
                <c:ptCount val="8"/>
                <c:pt idx="0">
                  <c:v>#1</c:v>
                </c:pt>
                <c:pt idx="1">
                  <c:v>#2</c:v>
                </c:pt>
                <c:pt idx="2">
                  <c:v>#3</c:v>
                </c:pt>
                <c:pt idx="3">
                  <c:v>#4</c:v>
                </c:pt>
                <c:pt idx="4">
                  <c:v>#5</c:v>
                </c:pt>
                <c:pt idx="5">
                  <c:v>#6</c:v>
                </c:pt>
                <c:pt idx="6">
                  <c:v>#7</c:v>
                </c:pt>
                <c:pt idx="7">
                  <c:v>#8</c:v>
                </c:pt>
              </c:strCache>
            </c:strRef>
          </c:cat>
          <c:val>
            <c:numRef>
              <c:f>Sheet1!$E$28:$L$28</c:f>
              <c:numCache>
                <c:formatCode>"$"#,##0.00</c:formatCode>
                <c:ptCount val="8"/>
                <c:pt idx="0">
                  <c:v>1.6691609977324262</c:v>
                </c:pt>
                <c:pt idx="1">
                  <c:v>1.4984126984126984</c:v>
                </c:pt>
                <c:pt idx="2">
                  <c:v>1.508390022675737</c:v>
                </c:pt>
                <c:pt idx="3">
                  <c:v>1.38140589569161</c:v>
                </c:pt>
                <c:pt idx="4">
                  <c:v>1.3351473922902493</c:v>
                </c:pt>
                <c:pt idx="5">
                  <c:v>1.4367346938775509</c:v>
                </c:pt>
                <c:pt idx="6">
                  <c:v>1.5526077097505668</c:v>
                </c:pt>
                <c:pt idx="7">
                  <c:v>1.6114512471655327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531-4CE1-9A51-E6D0FAC671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-27"/>
        <c:axId val="335626800"/>
        <c:axId val="335627128"/>
      </c:barChart>
      <c:catAx>
        <c:axId val="33562680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Ration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35627128"/>
        <c:crosses val="autoZero"/>
        <c:auto val="1"/>
        <c:lblAlgn val="ctr"/>
        <c:lblOffset val="100"/>
        <c:noMultiLvlLbl val="0"/>
      </c:catAx>
      <c:valAx>
        <c:axId val="3356271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Estimated Cost per head per day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&quot;$&quot;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356268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Alternative Winter Feeding Ration Costs</a:t>
            </a:r>
            <a:br>
              <a:rPr lang="en-US" b="1"/>
            </a:br>
            <a:r>
              <a:rPr lang="en-US" b="1"/>
              <a:t>For the total herd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pattFill prst="narVert">
              <a:fgClr>
                <a:schemeClr val="accent1">
                  <a:lumMod val="75000"/>
                </a:schemeClr>
              </a:fgClr>
              <a:bgClr>
                <a:schemeClr val="bg1"/>
              </a:bgClr>
            </a:pattFill>
            <a:ln>
              <a:solidFill>
                <a:schemeClr val="bg1">
                  <a:lumMod val="50000"/>
                </a:schemeClr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pattFill prst="narVert">
                <a:fgClr>
                  <a:schemeClr val="accent1">
                    <a:lumMod val="75000"/>
                  </a:schemeClr>
                </a:fgClr>
                <a:bgClr>
                  <a:schemeClr val="bg1"/>
                </a:bgClr>
              </a:pattFill>
              <a:ln>
                <a:solidFill>
                  <a:schemeClr val="bg1">
                    <a:lumMod val="5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0-B384-427E-B65C-E4531BAD2347}"/>
              </c:ext>
            </c:extLst>
          </c:dPt>
          <c:dPt>
            <c:idx val="1"/>
            <c:invertIfNegative val="0"/>
            <c:bubble3D val="0"/>
            <c:spPr>
              <a:pattFill prst="narVert">
                <a:fgClr>
                  <a:schemeClr val="accent1">
                    <a:lumMod val="75000"/>
                  </a:schemeClr>
                </a:fgClr>
                <a:bgClr>
                  <a:schemeClr val="bg1"/>
                </a:bgClr>
              </a:pattFill>
              <a:ln>
                <a:solidFill>
                  <a:schemeClr val="bg1">
                    <a:lumMod val="5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B384-427E-B65C-E4531BAD2347}"/>
              </c:ext>
            </c:extLst>
          </c:dPt>
          <c:dPt>
            <c:idx val="2"/>
            <c:invertIfNegative val="0"/>
            <c:bubble3D val="0"/>
            <c:spPr>
              <a:pattFill prst="narVert">
                <a:fgClr>
                  <a:schemeClr val="accent1">
                    <a:lumMod val="75000"/>
                  </a:schemeClr>
                </a:fgClr>
                <a:bgClr>
                  <a:schemeClr val="bg1"/>
                </a:bgClr>
              </a:pattFill>
              <a:ln>
                <a:solidFill>
                  <a:schemeClr val="bg1">
                    <a:lumMod val="5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B384-427E-B65C-E4531BAD2347}"/>
              </c:ext>
            </c:extLst>
          </c:dPt>
          <c:dPt>
            <c:idx val="3"/>
            <c:invertIfNegative val="0"/>
            <c:bubble3D val="0"/>
            <c:spPr>
              <a:pattFill prst="narVert">
                <a:fgClr>
                  <a:schemeClr val="accent1">
                    <a:lumMod val="75000"/>
                  </a:schemeClr>
                </a:fgClr>
                <a:bgClr>
                  <a:schemeClr val="bg1"/>
                </a:bgClr>
              </a:pattFill>
              <a:ln>
                <a:solidFill>
                  <a:schemeClr val="bg1">
                    <a:lumMod val="5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B384-427E-B65C-E4531BAD2347}"/>
              </c:ext>
            </c:extLst>
          </c:dPt>
          <c:dPt>
            <c:idx val="4"/>
            <c:invertIfNegative val="0"/>
            <c:bubble3D val="0"/>
            <c:spPr>
              <a:pattFill prst="narVert">
                <a:fgClr>
                  <a:schemeClr val="accent1">
                    <a:lumMod val="75000"/>
                  </a:schemeClr>
                </a:fgClr>
                <a:bgClr>
                  <a:schemeClr val="bg1"/>
                </a:bgClr>
              </a:pattFill>
              <a:ln>
                <a:solidFill>
                  <a:schemeClr val="bg1">
                    <a:lumMod val="5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B384-427E-B65C-E4531BAD2347}"/>
              </c:ext>
            </c:extLst>
          </c:dPt>
          <c:dPt>
            <c:idx val="5"/>
            <c:invertIfNegative val="0"/>
            <c:bubble3D val="0"/>
            <c:spPr>
              <a:pattFill prst="narVert">
                <a:fgClr>
                  <a:schemeClr val="accent1">
                    <a:lumMod val="75000"/>
                  </a:schemeClr>
                </a:fgClr>
                <a:bgClr>
                  <a:schemeClr val="bg1"/>
                </a:bgClr>
              </a:pattFill>
              <a:ln>
                <a:solidFill>
                  <a:schemeClr val="bg1">
                    <a:lumMod val="5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B384-427E-B65C-E4531BAD2347}"/>
              </c:ext>
            </c:extLst>
          </c:dPt>
          <c:dPt>
            <c:idx val="6"/>
            <c:invertIfNegative val="0"/>
            <c:bubble3D val="0"/>
            <c:spPr>
              <a:pattFill prst="narVert">
                <a:fgClr>
                  <a:schemeClr val="accent1">
                    <a:lumMod val="75000"/>
                  </a:schemeClr>
                </a:fgClr>
                <a:bgClr>
                  <a:schemeClr val="bg1"/>
                </a:bgClr>
              </a:pattFill>
              <a:ln>
                <a:solidFill>
                  <a:schemeClr val="bg1">
                    <a:lumMod val="5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B384-427E-B65C-E4531BAD2347}"/>
              </c:ext>
            </c:extLst>
          </c:dPt>
          <c:dPt>
            <c:idx val="7"/>
            <c:invertIfNegative val="0"/>
            <c:bubble3D val="0"/>
            <c:spPr>
              <a:pattFill prst="narVert">
                <a:fgClr>
                  <a:schemeClr val="accent1">
                    <a:lumMod val="75000"/>
                  </a:schemeClr>
                </a:fgClr>
                <a:bgClr>
                  <a:schemeClr val="bg1"/>
                </a:bgClr>
              </a:pattFill>
              <a:ln>
                <a:solidFill>
                  <a:schemeClr val="bg1">
                    <a:lumMod val="5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B384-427E-B65C-E4531BAD2347}"/>
              </c:ext>
            </c:extLst>
          </c:dPt>
          <c:cat>
            <c:strRef>
              <c:f>Sheet1!$E$12:$L$12</c:f>
              <c:strCache>
                <c:ptCount val="8"/>
                <c:pt idx="0">
                  <c:v>#1</c:v>
                </c:pt>
                <c:pt idx="1">
                  <c:v>#2</c:v>
                </c:pt>
                <c:pt idx="2">
                  <c:v>#3</c:v>
                </c:pt>
                <c:pt idx="3">
                  <c:v>#4</c:v>
                </c:pt>
                <c:pt idx="4">
                  <c:v>#5</c:v>
                </c:pt>
                <c:pt idx="5">
                  <c:v>#6</c:v>
                </c:pt>
                <c:pt idx="6">
                  <c:v>#7</c:v>
                </c:pt>
                <c:pt idx="7">
                  <c:v>#8</c:v>
                </c:pt>
              </c:strCache>
            </c:strRef>
          </c:cat>
          <c:val>
            <c:numRef>
              <c:f>Sheet1!$E$29:$L$29</c:f>
              <c:numCache>
                <c:formatCode>"$"#,##0</c:formatCode>
                <c:ptCount val="8"/>
                <c:pt idx="0">
                  <c:v>23785.544217687071</c:v>
                </c:pt>
                <c:pt idx="1">
                  <c:v>21352.380952380954</c:v>
                </c:pt>
                <c:pt idx="2">
                  <c:v>21494.557823129249</c:v>
                </c:pt>
                <c:pt idx="3">
                  <c:v>19685.034013605444</c:v>
                </c:pt>
                <c:pt idx="4">
                  <c:v>19025.85034013605</c:v>
                </c:pt>
                <c:pt idx="5">
                  <c:v>20473.469387755104</c:v>
                </c:pt>
                <c:pt idx="6">
                  <c:v>22124.659863945577</c:v>
                </c:pt>
                <c:pt idx="7">
                  <c:v>22963.180272108839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22B-4CD5-994F-4575EDF593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-27"/>
        <c:axId val="335626800"/>
        <c:axId val="335627128"/>
      </c:barChart>
      <c:catAx>
        <c:axId val="33562680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Ration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35627128"/>
        <c:crosses val="autoZero"/>
        <c:auto val="1"/>
        <c:lblAlgn val="ctr"/>
        <c:lblOffset val="100"/>
        <c:noMultiLvlLbl val="0"/>
      </c:catAx>
      <c:valAx>
        <c:axId val="3356271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Estimated Total Wintering Costs</a:t>
                </a:r>
              </a:p>
            </c:rich>
          </c:tx>
          <c:layout>
            <c:manualLayout>
              <c:xMode val="edge"/>
              <c:yMode val="edge"/>
              <c:x val="8.3333333333333332E-3"/>
              <c:y val="0.170092592592592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&quot;$&quot;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356268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2149775</xdr:colOff>
      <xdr:row>3</xdr:row>
      <xdr:rowOff>150322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AEA65922-45CE-4144-8A4D-ED0CD3A425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153585" cy="83058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44042</xdr:colOff>
      <xdr:row>32</xdr:row>
      <xdr:rowOff>42046</xdr:rowOff>
    </xdr:from>
    <xdr:to>
      <xdr:col>4</xdr:col>
      <xdr:colOff>588526</xdr:colOff>
      <xdr:row>51</xdr:row>
      <xdr:rowOff>85226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E9AF3D96-81C1-4BF1-8A77-1EF0CDD3DDA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5</xdr:col>
      <xdr:colOff>305359</xdr:colOff>
      <xdr:row>32</xdr:row>
      <xdr:rowOff>32522</xdr:rowOff>
    </xdr:from>
    <xdr:to>
      <xdr:col>11</xdr:col>
      <xdr:colOff>741430</xdr:colOff>
      <xdr:row>51</xdr:row>
      <xdr:rowOff>59192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8A6181C7-8702-486E-AA8B-42ACD47B7C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hyperlink" Target="https://www.saskatchewan.ca/business/agriculture-natural-resources-and-industry/agribusiness-farmers-and-ranchers/livestock/cattle-poultry-and-other-livestock/cattle/beef-cow-rations-and-winter-feeding-guidelines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open.alberta.ca/dataset/fcc09957-b061-4e58-a8e0-a3bfce530d01/resource/02cbe349-a731-4f9c-913d-96437765c218/download/2007-420-52-2.pdf" TargetMode="External"/><Relationship Id="rId1" Type="http://schemas.openxmlformats.org/officeDocument/2006/relationships/hyperlink" Target="http://www.beefresearch.ca/research/feed-value-estimator.cfm" TargetMode="External"/><Relationship Id="rId6" Type="http://schemas.openxmlformats.org/officeDocument/2006/relationships/hyperlink" Target="https://www.ontario.ca/page/coping-hay-shortages-beef-cow-wintering-rations" TargetMode="External"/><Relationship Id="rId5" Type="http://schemas.openxmlformats.org/officeDocument/2006/relationships/hyperlink" Target="http://omafra.gov.on.ca/english/livestock/beef/facts/16-051.htm" TargetMode="External"/><Relationship Id="rId4" Type="http://schemas.openxmlformats.org/officeDocument/2006/relationships/hyperlink" Target="https://www.gov.mb.ca/agriculture/farm-management/production-economics/cost-of-production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A89405-60E8-4A82-84D6-3B50E34CEBA8}">
  <dimension ref="A2:O58"/>
  <sheetViews>
    <sheetView tabSelected="1" view="pageBreakPreview" zoomScale="55" zoomScaleNormal="100" zoomScaleSheetLayoutView="55" workbookViewId="0">
      <selection activeCell="Y61" sqref="Y61"/>
    </sheetView>
  </sheetViews>
  <sheetFormatPr defaultColWidth="8.54296875" defaultRowHeight="14.5" x14ac:dyDescent="0.35"/>
  <cols>
    <col min="1" max="1" width="34" customWidth="1"/>
    <col min="2" max="2" width="9.54296875" bestFit="1" customWidth="1"/>
    <col min="3" max="3" width="16.81640625" customWidth="1"/>
    <col min="4" max="4" width="9.54296875" customWidth="1"/>
    <col min="5" max="12" width="11.81640625" customWidth="1"/>
  </cols>
  <sheetData>
    <row r="2" spans="1:15" ht="23.5" x14ac:dyDescent="0.55000000000000004">
      <c r="D2" s="1" t="s">
        <v>10</v>
      </c>
    </row>
    <row r="3" spans="1:15" ht="15.5" x14ac:dyDescent="0.35">
      <c r="D3" s="4" t="s">
        <v>36</v>
      </c>
    </row>
    <row r="4" spans="1:15" ht="15.5" x14ac:dyDescent="0.35">
      <c r="D4" s="4" t="s">
        <v>37</v>
      </c>
    </row>
    <row r="5" spans="1:15" ht="15.5" x14ac:dyDescent="0.35">
      <c r="D5" s="4" t="s">
        <v>38</v>
      </c>
    </row>
    <row r="6" spans="1:15" ht="15.5" x14ac:dyDescent="0.35">
      <c r="A6" s="4"/>
      <c r="B6" s="4"/>
      <c r="C6" s="4"/>
      <c r="D6" s="4" t="s">
        <v>39</v>
      </c>
      <c r="E6" s="4"/>
      <c r="F6" s="4"/>
      <c r="G6" s="4"/>
      <c r="H6" s="4"/>
      <c r="I6" s="4"/>
      <c r="J6" s="4"/>
      <c r="K6" s="4"/>
      <c r="L6" s="4"/>
    </row>
    <row r="7" spans="1:15" s="6" customFormat="1" ht="28.5" customHeight="1" x14ac:dyDescent="0.35">
      <c r="A7" s="36" t="s">
        <v>30</v>
      </c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</row>
    <row r="8" spans="1:15" ht="30" customHeight="1" x14ac:dyDescent="0.35">
      <c r="A8" s="37" t="s">
        <v>29</v>
      </c>
      <c r="B8" s="37"/>
      <c r="C8" s="37"/>
      <c r="D8" s="37"/>
      <c r="E8" s="37"/>
      <c r="F8" s="37"/>
      <c r="G8" s="37"/>
      <c r="H8" s="37"/>
      <c r="I8" s="37"/>
      <c r="J8" s="37"/>
      <c r="K8" s="37"/>
      <c r="L8" s="37"/>
    </row>
    <row r="9" spans="1:15" ht="18" customHeight="1" x14ac:dyDescent="0.35">
      <c r="A9" s="38" t="s">
        <v>42</v>
      </c>
      <c r="B9" s="38"/>
      <c r="C9" s="38"/>
      <c r="D9" s="38"/>
      <c r="E9" s="38"/>
      <c r="F9" s="38"/>
      <c r="G9" s="38"/>
      <c r="H9" s="38"/>
      <c r="I9" s="38"/>
      <c r="J9" s="38"/>
      <c r="K9" s="38"/>
      <c r="L9" s="38"/>
    </row>
    <row r="10" spans="1:15" ht="15" thickBot="1" x14ac:dyDescent="0.4"/>
    <row r="11" spans="1:15" ht="31.5" customHeight="1" thickTop="1" x14ac:dyDescent="0.35">
      <c r="A11" s="15"/>
      <c r="B11" s="42" t="s">
        <v>34</v>
      </c>
      <c r="C11" s="43"/>
      <c r="D11" s="44"/>
      <c r="E11" s="39" t="s">
        <v>33</v>
      </c>
      <c r="F11" s="40"/>
      <c r="G11" s="40"/>
      <c r="H11" s="40"/>
      <c r="I11" s="40"/>
      <c r="J11" s="40"/>
      <c r="K11" s="40"/>
      <c r="L11" s="41"/>
    </row>
    <row r="12" spans="1:15" ht="35.5" customHeight="1" x14ac:dyDescent="0.35">
      <c r="A12" s="16" t="s">
        <v>0</v>
      </c>
      <c r="B12" s="21" t="s">
        <v>18</v>
      </c>
      <c r="C12" s="8" t="s">
        <v>31</v>
      </c>
      <c r="D12" s="22" t="s">
        <v>12</v>
      </c>
      <c r="E12" s="10" t="s">
        <v>2</v>
      </c>
      <c r="F12" s="10" t="s">
        <v>3</v>
      </c>
      <c r="G12" s="10" t="s">
        <v>4</v>
      </c>
      <c r="H12" s="10" t="s">
        <v>5</v>
      </c>
      <c r="I12" s="10" t="s">
        <v>6</v>
      </c>
      <c r="J12" s="10" t="s">
        <v>7</v>
      </c>
      <c r="K12" s="10" t="s">
        <v>8</v>
      </c>
      <c r="L12" s="10" t="s">
        <v>9</v>
      </c>
      <c r="O12" s="9"/>
    </row>
    <row r="13" spans="1:15" ht="26.25" customHeight="1" x14ac:dyDescent="0.35">
      <c r="A13" s="17" t="s">
        <v>22</v>
      </c>
      <c r="B13" s="27">
        <v>100</v>
      </c>
      <c r="C13" s="28" t="s">
        <v>19</v>
      </c>
      <c r="D13" s="23">
        <f>_xlfn.IFS(C13="lb",B13,C13="ton",B13/2000,C13="tonne",B13/2205,C13="kg",B13*2.20462)</f>
        <v>0.05</v>
      </c>
      <c r="E13" s="11">
        <v>10</v>
      </c>
      <c r="F13" s="11">
        <v>16</v>
      </c>
      <c r="G13" s="11"/>
      <c r="H13" s="11"/>
      <c r="I13" s="11"/>
      <c r="J13" s="11"/>
      <c r="K13" s="11"/>
      <c r="L13" s="11">
        <v>13</v>
      </c>
      <c r="O13" s="3" t="s">
        <v>20</v>
      </c>
    </row>
    <row r="14" spans="1:15" ht="26.25" customHeight="1" x14ac:dyDescent="0.35">
      <c r="A14" s="17" t="s">
        <v>23</v>
      </c>
      <c r="B14" s="27">
        <v>70</v>
      </c>
      <c r="C14" s="28" t="s">
        <v>21</v>
      </c>
      <c r="D14" s="23">
        <f>_xlfn.IFS(C14="lb",B14,C14="ton",B14/2000,C14="tonne",B14/2205,C14="kg",B14*2.20462)</f>
        <v>3.1746031746031744E-2</v>
      </c>
      <c r="E14" s="11">
        <v>18</v>
      </c>
      <c r="F14" s="11">
        <v>16</v>
      </c>
      <c r="G14" s="11">
        <v>15</v>
      </c>
      <c r="H14" s="11">
        <v>19</v>
      </c>
      <c r="I14" s="11">
        <v>16</v>
      </c>
      <c r="J14" s="11">
        <v>18</v>
      </c>
      <c r="K14" s="11">
        <v>20</v>
      </c>
      <c r="L14" s="11">
        <v>12</v>
      </c>
      <c r="O14" s="3" t="s">
        <v>19</v>
      </c>
    </row>
    <row r="15" spans="1:15" ht="26.25" customHeight="1" x14ac:dyDescent="0.35">
      <c r="A15" s="17" t="s">
        <v>43</v>
      </c>
      <c r="B15" s="27">
        <v>52</v>
      </c>
      <c r="C15" s="28" t="s">
        <v>21</v>
      </c>
      <c r="D15" s="23">
        <f t="shared" ref="D15:D23" si="0">_xlfn.IFS(C15="lb",B15,C15="ton",B15/2000,C15="tonne",B15/2205,C15="kg",B15*2.20462)</f>
        <v>2.3582766439909298E-2</v>
      </c>
      <c r="E15" s="12"/>
      <c r="F15" s="12"/>
      <c r="G15" s="12">
        <v>29</v>
      </c>
      <c r="H15" s="12">
        <v>33</v>
      </c>
      <c r="I15" s="12"/>
      <c r="J15" s="12"/>
      <c r="K15" s="12"/>
      <c r="L15" s="12"/>
      <c r="O15" s="3" t="s">
        <v>21</v>
      </c>
    </row>
    <row r="16" spans="1:15" ht="26.25" customHeight="1" x14ac:dyDescent="0.35">
      <c r="A16" s="17" t="s">
        <v>1</v>
      </c>
      <c r="B16" s="27">
        <v>114</v>
      </c>
      <c r="C16" s="28" t="s">
        <v>21</v>
      </c>
      <c r="D16" s="23">
        <f t="shared" si="0"/>
        <v>5.1700680272108841E-2</v>
      </c>
      <c r="E16" s="12"/>
      <c r="F16" s="12"/>
      <c r="G16" s="12"/>
      <c r="H16" s="12"/>
      <c r="I16" s="12">
        <v>16</v>
      </c>
      <c r="J16" s="12">
        <v>10</v>
      </c>
      <c r="K16" s="12"/>
      <c r="L16" s="12"/>
      <c r="O16" s="3" t="s">
        <v>32</v>
      </c>
    </row>
    <row r="17" spans="1:15" ht="26.25" customHeight="1" x14ac:dyDescent="0.35">
      <c r="A17" s="17" t="s">
        <v>24</v>
      </c>
      <c r="B17" s="27">
        <v>192</v>
      </c>
      <c r="C17" s="28" t="s">
        <v>21</v>
      </c>
      <c r="D17" s="23">
        <f t="shared" si="0"/>
        <v>8.7074829931972783E-2</v>
      </c>
      <c r="E17" s="11">
        <v>4</v>
      </c>
      <c r="F17" s="11"/>
      <c r="G17" s="11">
        <v>4</v>
      </c>
      <c r="H17" s="11"/>
      <c r="I17" s="11"/>
      <c r="J17" s="11">
        <v>4</v>
      </c>
      <c r="K17" s="11">
        <v>8</v>
      </c>
      <c r="L17" s="11"/>
      <c r="O17" s="3"/>
    </row>
    <row r="18" spans="1:15" ht="26.25" customHeight="1" x14ac:dyDescent="0.35">
      <c r="A18" s="17" t="s">
        <v>25</v>
      </c>
      <c r="B18" s="27">
        <v>210</v>
      </c>
      <c r="C18" s="28" t="s">
        <v>21</v>
      </c>
      <c r="D18" s="23">
        <f t="shared" si="0"/>
        <v>9.5238095238095233E-2</v>
      </c>
      <c r="E18" s="12"/>
      <c r="F18" s="12">
        <v>2</v>
      </c>
      <c r="G18" s="12"/>
      <c r="H18" s="12"/>
      <c r="I18" s="12"/>
      <c r="J18" s="12"/>
      <c r="K18" s="12"/>
      <c r="L18" s="12">
        <v>3</v>
      </c>
      <c r="O18" s="3"/>
    </row>
    <row r="19" spans="1:15" ht="26.25" customHeight="1" x14ac:dyDescent="0.35">
      <c r="A19" s="17" t="s">
        <v>26</v>
      </c>
      <c r="B19" s="27">
        <v>325</v>
      </c>
      <c r="C19" s="28" t="s">
        <v>21</v>
      </c>
      <c r="D19" s="23">
        <f t="shared" si="0"/>
        <v>0.14739229024943309</v>
      </c>
      <c r="E19" s="12"/>
      <c r="F19" s="12"/>
      <c r="G19" s="12"/>
      <c r="H19" s="12"/>
      <c r="I19" s="12"/>
      <c r="J19" s="12"/>
      <c r="K19" s="12">
        <v>1.5</v>
      </c>
      <c r="L19" s="12">
        <v>2</v>
      </c>
      <c r="O19" s="9"/>
    </row>
    <row r="20" spans="1:15" ht="26.25" customHeight="1" x14ac:dyDescent="0.35">
      <c r="A20" s="17" t="s">
        <v>27</v>
      </c>
      <c r="B20" s="27">
        <v>550</v>
      </c>
      <c r="C20" s="28" t="s">
        <v>21</v>
      </c>
      <c r="D20" s="23">
        <f t="shared" si="0"/>
        <v>0.24943310657596371</v>
      </c>
      <c r="E20" s="12">
        <v>1</v>
      </c>
      <c r="F20" s="12"/>
      <c r="G20" s="12"/>
      <c r="H20" s="12"/>
      <c r="I20" s="12"/>
      <c r="J20" s="12"/>
      <c r="K20" s="12"/>
      <c r="L20" s="12"/>
      <c r="O20" s="9"/>
    </row>
    <row r="21" spans="1:15" ht="26.25" customHeight="1" x14ac:dyDescent="0.35">
      <c r="A21" s="17" t="s">
        <v>40</v>
      </c>
      <c r="B21" s="27"/>
      <c r="C21" s="28" t="s">
        <v>20</v>
      </c>
      <c r="D21" s="23">
        <f t="shared" si="0"/>
        <v>0</v>
      </c>
      <c r="E21" s="12"/>
      <c r="F21" s="12"/>
      <c r="G21" s="12"/>
      <c r="H21" s="12"/>
      <c r="I21" s="12"/>
      <c r="J21" s="12"/>
      <c r="K21" s="12"/>
      <c r="L21" s="12"/>
    </row>
    <row r="22" spans="1:15" ht="26.25" customHeight="1" x14ac:dyDescent="0.35">
      <c r="A22" s="18" t="s">
        <v>41</v>
      </c>
      <c r="B22" s="27"/>
      <c r="C22" s="28" t="s">
        <v>20</v>
      </c>
      <c r="D22" s="23">
        <f t="shared" si="0"/>
        <v>0</v>
      </c>
      <c r="E22" s="12"/>
      <c r="F22" s="12"/>
      <c r="G22" s="12"/>
      <c r="H22" s="12"/>
      <c r="I22" s="12"/>
      <c r="J22" s="12"/>
      <c r="K22" s="12"/>
      <c r="L22" s="12"/>
    </row>
    <row r="23" spans="1:15" ht="26.25" customHeight="1" x14ac:dyDescent="0.35">
      <c r="A23" s="18" t="s">
        <v>28</v>
      </c>
      <c r="B23" s="27"/>
      <c r="C23" s="28" t="s">
        <v>20</v>
      </c>
      <c r="D23" s="23">
        <f t="shared" si="0"/>
        <v>0</v>
      </c>
      <c r="E23" s="12"/>
      <c r="F23" s="12"/>
      <c r="G23" s="12"/>
      <c r="H23" s="12"/>
      <c r="I23" s="12"/>
      <c r="J23" s="12"/>
      <c r="K23" s="12"/>
      <c r="L23" s="12"/>
    </row>
    <row r="24" spans="1:15" ht="26.25" customHeight="1" x14ac:dyDescent="0.35">
      <c r="A24" s="18" t="s">
        <v>28</v>
      </c>
      <c r="B24" s="27"/>
      <c r="C24" s="28" t="s">
        <v>20</v>
      </c>
      <c r="D24" s="23">
        <f>_xlfn.IFS(C24="lb",B24,C24="ton",B24/2000,C24="tonne",B24/2205,C24="kg",B24*2.20462)</f>
        <v>0</v>
      </c>
      <c r="E24" s="12"/>
      <c r="F24" s="12"/>
      <c r="G24" s="12"/>
      <c r="H24" s="12"/>
      <c r="I24" s="12"/>
      <c r="J24" s="12"/>
      <c r="K24" s="12"/>
      <c r="L24" s="12"/>
    </row>
    <row r="25" spans="1:15" ht="26.25" customHeight="1" x14ac:dyDescent="0.35">
      <c r="A25" s="19" t="s">
        <v>16</v>
      </c>
      <c r="B25" s="24"/>
      <c r="C25" s="7"/>
      <c r="D25" s="25"/>
      <c r="E25" s="13">
        <f t="shared" ref="E25:L25" si="1">+SUM(E13:E24)</f>
        <v>33</v>
      </c>
      <c r="F25" s="13">
        <f t="shared" si="1"/>
        <v>34</v>
      </c>
      <c r="G25" s="13">
        <f t="shared" si="1"/>
        <v>48</v>
      </c>
      <c r="H25" s="13">
        <f t="shared" si="1"/>
        <v>52</v>
      </c>
      <c r="I25" s="13">
        <f t="shared" si="1"/>
        <v>32</v>
      </c>
      <c r="J25" s="13">
        <f t="shared" si="1"/>
        <v>32</v>
      </c>
      <c r="K25" s="13">
        <f t="shared" si="1"/>
        <v>29.5</v>
      </c>
      <c r="L25" s="13">
        <f t="shared" si="1"/>
        <v>30</v>
      </c>
    </row>
    <row r="26" spans="1:15" ht="26.25" customHeight="1" x14ac:dyDescent="0.35">
      <c r="A26" s="20" t="s">
        <v>11</v>
      </c>
      <c r="B26" s="29">
        <v>95</v>
      </c>
      <c r="C26" s="5"/>
      <c r="D26" s="26"/>
      <c r="E26" s="14"/>
      <c r="F26" s="14"/>
      <c r="G26" s="14"/>
      <c r="H26" s="14"/>
      <c r="I26" s="14"/>
      <c r="J26" s="14"/>
      <c r="K26" s="14"/>
      <c r="L26" s="14"/>
    </row>
    <row r="27" spans="1:15" ht="26.25" customHeight="1" x14ac:dyDescent="0.35">
      <c r="A27" s="20" t="s">
        <v>13</v>
      </c>
      <c r="B27" s="29">
        <v>150</v>
      </c>
      <c r="C27" s="5"/>
      <c r="D27" s="26"/>
      <c r="E27" s="14"/>
      <c r="F27" s="14"/>
      <c r="G27" s="14"/>
      <c r="H27" s="14"/>
      <c r="I27" s="14"/>
      <c r="J27" s="14"/>
      <c r="K27" s="14"/>
      <c r="L27" s="14"/>
    </row>
    <row r="28" spans="1:15" ht="26.25" customHeight="1" x14ac:dyDescent="0.35">
      <c r="A28" s="30" t="s">
        <v>14</v>
      </c>
      <c r="B28" s="31"/>
      <c r="C28" s="31"/>
      <c r="D28" s="31"/>
      <c r="E28" s="32">
        <f t="shared" ref="E28:L28" si="2">+SUMPRODUCT($D$13:$D$24,E13:E24)</f>
        <v>1.6691609977324262</v>
      </c>
      <c r="F28" s="32">
        <f t="shared" si="2"/>
        <v>1.4984126984126984</v>
      </c>
      <c r="G28" s="32">
        <f t="shared" si="2"/>
        <v>1.508390022675737</v>
      </c>
      <c r="H28" s="32">
        <f t="shared" si="2"/>
        <v>1.38140589569161</v>
      </c>
      <c r="I28" s="32">
        <f t="shared" si="2"/>
        <v>1.3351473922902493</v>
      </c>
      <c r="J28" s="32">
        <f t="shared" si="2"/>
        <v>1.4367346938775509</v>
      </c>
      <c r="K28" s="32">
        <f t="shared" si="2"/>
        <v>1.5526077097505668</v>
      </c>
      <c r="L28" s="32">
        <f t="shared" si="2"/>
        <v>1.6114512471655327</v>
      </c>
    </row>
    <row r="29" spans="1:15" ht="26.25" customHeight="1" thickBot="1" x14ac:dyDescent="0.4">
      <c r="A29" s="33" t="s">
        <v>15</v>
      </c>
      <c r="B29" s="34"/>
      <c r="C29" s="34"/>
      <c r="D29" s="34"/>
      <c r="E29" s="35">
        <f t="shared" ref="E29:L29" si="3">+E28*$B$26*$B$27</f>
        <v>23785.544217687071</v>
      </c>
      <c r="F29" s="35">
        <f t="shared" si="3"/>
        <v>21352.380952380954</v>
      </c>
      <c r="G29" s="35">
        <f t="shared" si="3"/>
        <v>21494.557823129249</v>
      </c>
      <c r="H29" s="35">
        <f t="shared" si="3"/>
        <v>19685.034013605444</v>
      </c>
      <c r="I29" s="35">
        <f t="shared" si="3"/>
        <v>19025.85034013605</v>
      </c>
      <c r="J29" s="35">
        <f t="shared" si="3"/>
        <v>20473.469387755104</v>
      </c>
      <c r="K29" s="35">
        <f t="shared" si="3"/>
        <v>22124.659863945577</v>
      </c>
      <c r="L29" s="35">
        <f t="shared" si="3"/>
        <v>22963.180272108839</v>
      </c>
    </row>
    <row r="30" spans="1:15" ht="15" thickTop="1" x14ac:dyDescent="0.35">
      <c r="A30" s="2" t="s">
        <v>17</v>
      </c>
    </row>
    <row r="31" spans="1:15" x14ac:dyDescent="0.35">
      <c r="A31" t="s">
        <v>35</v>
      </c>
    </row>
    <row r="32" spans="1:15" x14ac:dyDescent="0.35">
      <c r="A32" t="s">
        <v>44</v>
      </c>
    </row>
    <row r="53" spans="1:12" ht="15.5" x14ac:dyDescent="0.35">
      <c r="A53" s="45" t="s">
        <v>45</v>
      </c>
      <c r="B53" s="45"/>
      <c r="C53" s="45"/>
      <c r="D53" s="45"/>
      <c r="E53" s="45"/>
      <c r="F53" s="45"/>
      <c r="G53" s="45"/>
      <c r="H53" s="45"/>
      <c r="I53" s="45"/>
      <c r="J53" s="45"/>
      <c r="K53" s="45"/>
      <c r="L53" s="45"/>
    </row>
    <row r="54" spans="1:12" ht="15.5" x14ac:dyDescent="0.35">
      <c r="A54" s="46" t="s">
        <v>49</v>
      </c>
      <c r="B54" s="47"/>
      <c r="C54" s="47"/>
      <c r="D54" s="47"/>
      <c r="E54" s="47"/>
      <c r="F54" s="47"/>
      <c r="G54" s="47"/>
      <c r="H54" s="47"/>
      <c r="I54" s="47"/>
      <c r="J54" s="47"/>
      <c r="K54" s="47"/>
      <c r="L54" s="47"/>
    </row>
    <row r="55" spans="1:12" ht="15.5" x14ac:dyDescent="0.35">
      <c r="A55" s="46" t="s">
        <v>48</v>
      </c>
      <c r="B55" s="47"/>
      <c r="C55" s="47"/>
      <c r="D55" s="47"/>
      <c r="E55" s="47"/>
      <c r="F55" s="47"/>
      <c r="G55" s="47"/>
      <c r="H55" s="47"/>
      <c r="I55" s="47"/>
      <c r="J55" s="47"/>
      <c r="K55" s="47"/>
      <c r="L55" s="47"/>
    </row>
    <row r="56" spans="1:12" ht="15.5" x14ac:dyDescent="0.35">
      <c r="A56" s="46" t="s">
        <v>50</v>
      </c>
      <c r="B56" s="47"/>
      <c r="C56" s="47"/>
      <c r="D56" s="47"/>
      <c r="E56" s="47"/>
      <c r="F56" s="47"/>
      <c r="G56" s="47"/>
      <c r="H56" s="47"/>
      <c r="I56" s="47"/>
      <c r="J56" s="47"/>
      <c r="K56" s="47"/>
      <c r="L56" s="47"/>
    </row>
    <row r="57" spans="1:12" ht="15.5" x14ac:dyDescent="0.35">
      <c r="A57" s="46" t="s">
        <v>47</v>
      </c>
      <c r="B57" s="47"/>
      <c r="C57" s="47"/>
      <c r="D57" s="47"/>
      <c r="E57" s="46" t="s">
        <v>46</v>
      </c>
      <c r="F57" s="47"/>
      <c r="G57" s="47"/>
      <c r="H57" s="47"/>
      <c r="I57" s="47"/>
      <c r="J57" s="47"/>
      <c r="K57" s="47"/>
      <c r="L57" s="47"/>
    </row>
    <row r="58" spans="1:12" x14ac:dyDescent="0.35">
      <c r="A58" s="48"/>
    </row>
  </sheetData>
  <sheetProtection algorithmName="SHA-512" hashValue="0H24jok3v9Fiu/DSfLJtMacE7URMakYJry9F3SLCaYlQPsfeSTrHUNYH2csfGuky9yCqTc3awYDa/Y7z1kfbGA==" saltValue="3UH6f88S2D9wI6jPaKca+A==" spinCount="100000" sheet="1" objects="1" scenarios="1"/>
  <mergeCells count="6">
    <mergeCell ref="A53:L53"/>
    <mergeCell ref="A7:L7"/>
    <mergeCell ref="A8:L8"/>
    <mergeCell ref="A9:L9"/>
    <mergeCell ref="E11:L11"/>
    <mergeCell ref="B11:D11"/>
  </mergeCells>
  <dataValidations count="1">
    <dataValidation type="list" allowBlank="1" showInputMessage="1" showErrorMessage="1" sqref="C13:C24" xr:uid="{7D6272ED-3BE8-42C8-805A-4AB18EC94B72}">
      <formula1>$O$13:$O$16</formula1>
    </dataValidation>
  </dataValidations>
  <hyperlinks>
    <hyperlink ref="A8:L8" r:id="rId1" location="economicValueTitle" display="When considering alternative feed sources, feed testing is important to test for nutritive value and ensure a balanced ration that meets the cattle’s nutritional needs and quality (e.g. mycotoxins). Evaluate feed test results HERE" xr:uid="{CA871D3D-FD57-41CF-AD59-7142D53FAF08}"/>
    <hyperlink ref="A54" r:id="rId2" display="Alberta Agriculture, Ration Options for Beef Cows" xr:uid="{F06D0593-973B-4315-A399-12C31BDBA018}"/>
    <hyperlink ref="A55" r:id="rId3" display="Saskatchewan: Beef Cow Rations and Winter Feeding Guidelines" xr:uid="{366B2DD9-603C-493F-A6B6-D993A47839F5}"/>
    <hyperlink ref="A56" r:id="rId4" display="Manitoba: Cost of Production Guides &amp; Calculators" xr:uid="{AF8484F4-BEA7-4CAB-AEB1-622EE85DC8F1}"/>
    <hyperlink ref="A57" r:id="rId5" display="Ontario: Alternative Forages and Sample Wintering Rations for Beef Cows" xr:uid="{C731D300-CF35-4EED-96CA-5281F997177E}"/>
    <hyperlink ref="E57" r:id="rId6" xr:uid="{4187E7F3-66FD-4F81-B088-68842005BC8B}"/>
  </hyperlinks>
  <pageMargins left="0.7" right="0.7" top="0.75" bottom="0.75" header="0.3" footer="0.3"/>
  <pageSetup scale="55" orientation="portrait" r:id="rId7"/>
  <colBreaks count="2" manualBreakCount="2">
    <brk id="12" max="47" man="1"/>
    <brk id="13" max="1048575" man="1"/>
  </colBreaks>
  <drawing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Brenna Grant</dc:creator>
  <cp:lastModifiedBy>Huiting Huang</cp:lastModifiedBy>
  <cp:lastPrinted>2019-10-17T18:33:35Z</cp:lastPrinted>
  <dcterms:created xsi:type="dcterms:W3CDTF">2019-10-01T15:13:17Z</dcterms:created>
  <dcterms:modified xsi:type="dcterms:W3CDTF">2022-10-24T22:03:33Z</dcterms:modified>
</cp:coreProperties>
</file>