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defaultThemeVersion="166925"/>
  <mc:AlternateContent xmlns:mc="http://schemas.openxmlformats.org/markup-compatibility/2006">
    <mc:Choice Requires="x15">
      <x15ac:absPath xmlns:x15ac="http://schemas.microsoft.com/office/spreadsheetml/2010/11/ac" url="https://canadiancattlemens.sharepoint.com/sites/BCRC/Shared Documents/Extension &amp; Communications/Website/Decision tools/Carrying Capacity tool/2026 update/"/>
    </mc:Choice>
  </mc:AlternateContent>
  <xr:revisionPtr revIDLastSave="0" documentId="8_{7831C2CC-2AB2-47AD-A414-0C5C78778A1B}" xr6:coauthVersionLast="47" xr6:coauthVersionMax="47" xr10:uidLastSave="{00000000-0000-0000-0000-000000000000}"/>
  <workbookProtection workbookAlgorithmName="SHA-512" workbookHashValue="JKw4E46Y85eZI2DiTJmU9TXDpsoiJ6L9s7LBnXmt1GaSPHcZpWjs7rmp4qMdQXAN2bfJnSrBui6/k6jJRPcRWQ==" workbookSaltValue="JDl1pWM4CSpr4ibaBdhacQ==" workbookSpinCount="100000" lockStructure="1"/>
  <bookViews>
    <workbookView xWindow="-103" yWindow="-103" windowWidth="21600" windowHeight="13749" xr2:uid="{9EA3DA2F-671C-4D6E-A77D-355F8B14A8D8}"/>
  </bookViews>
  <sheets>
    <sheet name="Intro" sheetId="3" r:id="rId1"/>
    <sheet name="Method 1 - Provincial Guides" sheetId="2" r:id="rId2"/>
    <sheet name="Method 2 - Field Sample" sheetId="4" r:id="rId3"/>
  </sheets>
  <definedNames>
    <definedName name="_xlnm.Print_Area" localSheetId="1">'Method 1 - Provincial Guides'!$A$1:$J$67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4" l="1"/>
  <c r="M21" i="4"/>
  <c r="C26" i="4" s="1"/>
  <c r="C28" i="4" s="1"/>
  <c r="C30" i="4" s="1"/>
  <c r="C31" i="4" s="1"/>
  <c r="C33" i="4" s="1"/>
  <c r="E57" i="4" l="1"/>
  <c r="D57" i="4"/>
  <c r="C57" i="4"/>
  <c r="C32" i="4"/>
  <c r="D58" i="4" l="1"/>
  <c r="E56" i="4"/>
  <c r="C56" i="4"/>
  <c r="C58" i="4"/>
  <c r="D56" i="4"/>
  <c r="E58" i="4"/>
  <c r="F47" i="2" l="1"/>
  <c r="C35" i="2" l="1"/>
  <c r="C37" i="2" s="1"/>
  <c r="C38" i="2" s="1"/>
  <c r="C39" i="2" l="1"/>
  <c r="C40" i="2"/>
  <c r="D64" i="2" l="1"/>
  <c r="E64" i="2"/>
  <c r="C64" i="2"/>
  <c r="D63" i="2" l="1"/>
  <c r="E63" i="2"/>
  <c r="D65" i="2"/>
  <c r="E65" i="2"/>
  <c r="C65" i="2"/>
  <c r="C63" i="2"/>
</calcChain>
</file>

<file path=xl/sharedStrings.xml><?xml version="1.0" encoding="utf-8"?>
<sst xmlns="http://schemas.openxmlformats.org/spreadsheetml/2006/main" count="153" uniqueCount="108">
  <si>
    <t>Carrying Capacity Calculator</t>
  </si>
  <si>
    <t>Method #1: Using Provincial Production Guides</t>
  </si>
  <si>
    <r>
      <rPr>
        <b/>
        <u/>
        <sz val="11"/>
        <color theme="1"/>
        <rFont val="Calibri"/>
        <family val="2"/>
        <scheme val="minor"/>
      </rPr>
      <t>Instructions:</t>
    </r>
    <r>
      <rPr>
        <sz val="11"/>
        <color theme="1"/>
        <rFont val="Calibri"/>
        <family val="2"/>
        <scheme val="minor"/>
      </rPr>
      <t xml:space="preserve"> Use Tables 1 &amp; 2 to estimate forage production. 
Enter your own pasture and herd information into the yellow cells to estimate carrying capacity.</t>
    </r>
  </si>
  <si>
    <t>Step 1: Determine Pasture Condition</t>
  </si>
  <si>
    <t>Table 1. Tame pasture condition class definitions</t>
  </si>
  <si>
    <t>Category</t>
  </si>
  <si>
    <t>Excellent</t>
  </si>
  <si>
    <t>Good</t>
  </si>
  <si>
    <t>Fair</t>
  </si>
  <si>
    <t>Poor</t>
  </si>
  <si>
    <t>Potential yield of the area</t>
  </si>
  <si>
    <t>75-100%</t>
  </si>
  <si>
    <t>60-75%</t>
  </si>
  <si>
    <t>50-60%</t>
  </si>
  <si>
    <t>33-50%</t>
  </si>
  <si>
    <t>Production from desirable, adapted grass and legumes</t>
  </si>
  <si>
    <t>Less than 50%</t>
  </si>
  <si>
    <t>Production from weeds or undesirable plants</t>
  </si>
  <si>
    <t>Less than 5%</t>
  </si>
  <si>
    <t>Less than 10%</t>
  </si>
  <si>
    <t>20% or more</t>
  </si>
  <si>
    <t>50% or more</t>
  </si>
  <si>
    <t>Fertility Program</t>
  </si>
  <si>
    <t>Average to above average</t>
  </si>
  <si>
    <t>Average</t>
  </si>
  <si>
    <t>Below average or non-existent</t>
  </si>
  <si>
    <t>No fertility program</t>
  </si>
  <si>
    <t>Source: Alberta Forage Manual (Table 37, page 206) adapted from Wroe et al. (1988) Guide to Range Condition and Stocking Rates for Alberta Grasslands, http://www.beefresearch.ca/files/pdf/WCFA_pasture_planner_2017.pdf</t>
  </si>
  <si>
    <t>Step 2: Determine Estimated Forage Yield</t>
  </si>
  <si>
    <r>
      <t xml:space="preserve">Table 2. Estimated Forage Production based on tame pasture condition </t>
    </r>
    <r>
      <rPr>
        <i/>
        <sz val="11"/>
        <color rgb="FF000000"/>
        <rFont val="Calibri"/>
        <family val="2"/>
        <scheme val="minor"/>
      </rPr>
      <t>(pounds per acre)</t>
    </r>
  </si>
  <si>
    <t>Pasture Condition</t>
  </si>
  <si>
    <t>Precipitation zone</t>
  </si>
  <si>
    <t xml:space="preserve"> mm / inches</t>
  </si>
  <si>
    <t>Lbs/ac</t>
  </si>
  <si>
    <t>250-350 / 10-14</t>
  </si>
  <si>
    <t>350-450 / 14-18</t>
  </si>
  <si>
    <t>450-550 / 18-22</t>
  </si>
  <si>
    <t>550-650 / 22-26</t>
  </si>
  <si>
    <t>Irrigation</t>
  </si>
  <si>
    <t>Source: Alberta Agriculture Beef Cow-Calf Manure or Alberta Forage Manual (page 205) adapted from Wroe et al. (1988) Guide to Range Condition and Stocking Rates for Alberta Grasslands</t>
  </si>
  <si>
    <t>Click here to find additional provincial and regional forage estimates and assessment tools.</t>
  </si>
  <si>
    <t>Step 3: Calculate Available Forage</t>
  </si>
  <si>
    <t>Use the tables above to determine forage supply.
Enter pasture information in the yellow cells.</t>
  </si>
  <si>
    <t>Table 3. Carrying Capacity</t>
  </si>
  <si>
    <t>Forage Supply (lbs/acre)</t>
  </si>
  <si>
    <t>Utilization Rate (%)</t>
  </si>
  <si>
    <t>Available Forage for Grazing (lbs/acre)</t>
  </si>
  <si>
    <t>Pasture Size (# of acres)</t>
  </si>
  <si>
    <t>Total Forage Available in Pasture (lbs)</t>
  </si>
  <si>
    <t>Total Animal Unit Month(s) (AUM)</t>
  </si>
  <si>
    <t>Total Animal Unit Day(s) (AUD)</t>
  </si>
  <si>
    <t>Carrying Capacity (AUM/ac)</t>
  </si>
  <si>
    <t>Step 4: Determine Animal Unit Equivalents (AUE)</t>
  </si>
  <si>
    <t>Different classes or sizes of cattle consume different amounts of forage. Either:
1) Use table 4a below to find an Animal Unit Equivalent (AUE) similar to your grazing animals, or 
2) Enter the average weight of your grazing animals into the AUE calculator (Table 4b).
Enter the AUE into the yellow cells in Step 5.</t>
  </si>
  <si>
    <t>Table 4a. Animal Unit Equivalents (AUE)</t>
  </si>
  <si>
    <t>Table 4b. Animal Unit Equivalent (AUE) Calculator</t>
  </si>
  <si>
    <t>Animal Type</t>
  </si>
  <si>
    <t>AUE</t>
  </si>
  <si>
    <t>Animal Weight (lb)</t>
  </si>
  <si>
    <t>Cow, dry (1000 lbs)</t>
  </si>
  <si>
    <t>Weaned animal (less than 800 lbs)</t>
  </si>
  <si>
    <t>Yearling (800-900 lbs)</t>
  </si>
  <si>
    <t>Cow with calf (900-1100 lbs)</t>
  </si>
  <si>
    <t>Cow with calf (1100-1300 lbs)</t>
  </si>
  <si>
    <t>Cow with calf (1300-1500 lbs)</t>
  </si>
  <si>
    <t>Bull (less than 2000 lbs)</t>
  </si>
  <si>
    <t>Bull (2000+ lbs)</t>
  </si>
  <si>
    <t>Step 5: Available Grazing Days</t>
  </si>
  <si>
    <t xml:space="preserve">Enter the AUE determined in step 4 into the yellow cells below. </t>
  </si>
  <si>
    <t>Table 5. Available Grazing Days</t>
  </si>
  <si>
    <t>Example 1</t>
  </si>
  <si>
    <t>Animal Unit Equivalent (AUE)</t>
  </si>
  <si>
    <t>Number of head to graze</t>
  </si>
  <si>
    <t>Animal Grazing Days</t>
  </si>
  <si>
    <t>Number of animals that can graze for one month</t>
  </si>
  <si>
    <t>Total grazing days for your herd</t>
  </si>
  <si>
    <t>Method #2: Field Sampling</t>
  </si>
  <si>
    <r>
      <rPr>
        <b/>
        <u/>
        <sz val="11"/>
        <color theme="1"/>
        <rFont val="Calibri"/>
        <family val="2"/>
        <scheme val="minor"/>
      </rPr>
      <t>Instructions:</t>
    </r>
    <r>
      <rPr>
        <sz val="11"/>
        <color theme="1"/>
        <rFont val="Calibri"/>
        <family val="2"/>
        <scheme val="minor"/>
      </rPr>
      <t xml:space="preserve"> 
Use the field sampling method to estimate forage yield. 
Enter your own pasture and herd information to estimate carrying capacity.</t>
    </r>
  </si>
  <si>
    <t>Step 1: Measure Pasture Yield</t>
  </si>
  <si>
    <t>Field-based sampling provides greater accuracy but requires more hands-on work.</t>
  </si>
  <si>
    <r>
      <rPr>
        <b/>
        <u/>
        <sz val="11"/>
        <color rgb="FF000000"/>
        <rFont val="Calibri"/>
        <scheme val="minor"/>
      </rPr>
      <t>Required materials:</t>
    </r>
    <r>
      <rPr>
        <sz val="11"/>
        <color rgb="FF000000"/>
        <rFont val="Calibri"/>
        <scheme val="minor"/>
      </rPr>
      <t xml:space="preserve"> a 50 cm x 50 cm square frame (1/4m</t>
    </r>
    <r>
      <rPr>
        <vertAlign val="superscript"/>
        <sz val="11"/>
        <color rgb="FF000000"/>
        <rFont val="Calibri"/>
        <scheme val="minor"/>
      </rPr>
      <t>2</t>
    </r>
    <r>
      <rPr>
        <sz val="11"/>
        <color rgb="FF000000"/>
        <rFont val="Calibri"/>
        <scheme val="minor"/>
      </rPr>
      <t>), scissors for cutting grass, paper bags, markers to identify each sample, method for drying forage and a scale.</t>
    </r>
  </si>
  <si>
    <r>
      <t>Step 1a: Taking Samples</t>
    </r>
    <r>
      <rPr>
        <sz val="11"/>
        <color theme="1"/>
        <rFont val="Calibri"/>
        <family val="2"/>
        <scheme val="minor"/>
      </rPr>
      <t xml:space="preserve">
Take enough samples to capture the variation in the pasture (e.g. low spots with high productivity and high spots with low productivity) to be representative of production across the entire field. The number of samples taken will vary with the size of the field and uniformity of the field.</t>
    </r>
    <r>
      <rPr>
        <b/>
        <u/>
        <sz val="11"/>
        <color theme="1"/>
        <rFont val="Calibri"/>
        <family val="2"/>
        <scheme val="minor"/>
      </rPr>
      <t xml:space="preserve">
</t>
    </r>
    <r>
      <rPr>
        <sz val="11"/>
        <color theme="1"/>
        <rFont val="Calibri"/>
        <family val="2"/>
        <scheme val="minor"/>
      </rPr>
      <t>Keep each sample separate and contained in its own bag.</t>
    </r>
    <r>
      <rPr>
        <b/>
        <u/>
        <sz val="11"/>
        <color theme="1"/>
        <rFont val="Calibri"/>
        <family val="2"/>
        <scheme val="minor"/>
      </rPr>
      <t xml:space="preserve">
</t>
    </r>
    <r>
      <rPr>
        <sz val="11"/>
        <color theme="1"/>
        <rFont val="Calibri"/>
        <family val="2"/>
        <scheme val="minor"/>
      </rPr>
      <t xml:space="preserve">1. Place the square frame in the grass. Ensure only grass with roots </t>
    </r>
    <r>
      <rPr>
        <i/>
        <sz val="11"/>
        <color theme="1"/>
        <rFont val="Calibri"/>
        <family val="2"/>
        <scheme val="minor"/>
      </rPr>
      <t>inside</t>
    </r>
    <r>
      <rPr>
        <sz val="11"/>
        <color theme="1"/>
        <rFont val="Calibri"/>
        <family val="2"/>
        <scheme val="minor"/>
      </rPr>
      <t xml:space="preserve"> the frame is included.
2. Hand rake litter (dead forage from previous years) out of the frame and discard.
3. Clip the forage to a height of 2.5 cm or 1" and place into the bag.</t>
    </r>
  </si>
  <si>
    <t xml:space="preserve">For more information on collecting samples from standing forage, visit the BCRC Feed Testing page. </t>
  </si>
  <si>
    <r>
      <t>Step 1b: Dry, Sort, Weigh and Record</t>
    </r>
    <r>
      <rPr>
        <sz val="11"/>
        <color theme="1"/>
        <rFont val="Calibri"/>
        <family val="2"/>
        <scheme val="minor"/>
      </rPr>
      <t xml:space="preserve">
Grass clippings can be dried in a food dehydrator or at room temperature over several days. It is not recommended to use a microwave. 
Weigh each sample separately using a kitchen scale. Enter all weights as </t>
    </r>
    <r>
      <rPr>
        <b/>
        <sz val="11"/>
        <color theme="1"/>
        <rFont val="Calibri"/>
        <family val="2"/>
        <scheme val="minor"/>
      </rPr>
      <t>grams</t>
    </r>
    <r>
      <rPr>
        <sz val="11"/>
        <color theme="1"/>
        <rFont val="Calibri"/>
        <family val="2"/>
        <scheme val="minor"/>
      </rPr>
      <t>.
- Weigh the total forage in the bag and enter into the first row below</t>
    </r>
    <r>
      <rPr>
        <b/>
        <u/>
        <sz val="11"/>
        <color theme="1"/>
        <rFont val="Calibri"/>
        <family val="2"/>
        <scheme val="minor"/>
      </rPr>
      <t xml:space="preserve">
</t>
    </r>
    <r>
      <rPr>
        <sz val="11"/>
        <color theme="1"/>
        <rFont val="Calibri"/>
        <family val="2"/>
        <scheme val="minor"/>
      </rPr>
      <t>- Sort the litter from the green material. Tweezers make this job easier
- Weigh the green material and enter into the second row below
- Litter weight is calculated and does not need to be separately weighed</t>
    </r>
  </si>
  <si>
    <r>
      <rPr>
        <u/>
        <sz val="11"/>
        <color rgb="FF000000"/>
        <rFont val="Calibri"/>
        <scheme val="minor"/>
      </rPr>
      <t>Note the percentage of litter cover.</t>
    </r>
    <r>
      <rPr>
        <sz val="11"/>
        <color rgb="FF000000"/>
        <rFont val="Calibri"/>
        <scheme val="minor"/>
      </rPr>
      <t xml:space="preserve"> The amount of litter left on the land can make a big difference in the performance of the pasture. Litter includes ungrazed residue from the previous year's growth, residue from bale grazing, fallen stems, leaf material and other partially decomposed material. Litter helps to conserve moisture by reducing evaporation, improving infiltration and cooling the soil surface.</t>
    </r>
  </si>
  <si>
    <t>Table 1. Forage yield from field sampling (dry matter basis)</t>
  </si>
  <si>
    <t>Samples from Single Pasture</t>
  </si>
  <si>
    <t>#1</t>
  </si>
  <si>
    <t>#2</t>
  </si>
  <si>
    <t>#3</t>
  </si>
  <si>
    <t>#4</t>
  </si>
  <si>
    <t>#5</t>
  </si>
  <si>
    <t>#6</t>
  </si>
  <si>
    <t>#7</t>
  </si>
  <si>
    <t>#8</t>
  </si>
  <si>
    <t>#9</t>
  </si>
  <si>
    <t>#10</t>
  </si>
  <si>
    <t>Total dry forage weight (grams)</t>
  </si>
  <si>
    <t>Step 2: Calculate Available Forage</t>
  </si>
  <si>
    <t>Enter Pasture Information in yellow cells</t>
  </si>
  <si>
    <t>Table 2. Carrying Capacity</t>
  </si>
  <si>
    <t>Step 3: Determine Animal Unit Equivalents (AUE)</t>
  </si>
  <si>
    <t>Different classes or sizes of cattle consume different amounts of forage. Either:
1) Use table 3a below to find an Animal Unit Equivalent (AUE) similar to your grazing animals, or 
2) Enter the average weight of your grazing animals into the AUE calculator (Table 3b).
Enter the AUE into the yellow cells in Step 5.</t>
  </si>
  <si>
    <t>Table 3a. Animal Unit Equivalents (AUE)</t>
  </si>
  <si>
    <t>Table 3b. Animal Unit Equivalent (AUE) Calculator</t>
  </si>
  <si>
    <t>Step 4: Available Grazing Days</t>
  </si>
  <si>
    <t xml:space="preserve">Enter the AUE determined in step 3 into the yellow cells below. </t>
  </si>
  <si>
    <t>Table 4. Available Grazing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</si>
</sst>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9">
    <font>
      <sz val="11"/>
      <color theme="1"/>
      <name val="Calibri"/>
      <family val="2"/>
      <scheme val="minor"/>
    </font>
    <font>
      <b/>
      <sz val="11"/>
      <color theme="1"/>
      <name val="Calibri"/>
      <family val="2"/>
      <scheme val="minor"/>
    </font>
    <font>
      <sz val="11"/>
      <color theme="1"/>
      <name val="Calibri"/>
      <family val="2"/>
      <scheme val="minor"/>
    </font>
    <font>
      <b/>
      <sz val="18"/>
      <color theme="1"/>
      <name val="Calibri"/>
      <family val="2"/>
      <scheme val="minor"/>
    </font>
    <font>
      <b/>
      <sz val="14"/>
      <color theme="1"/>
      <name val="Calibri"/>
      <family val="2"/>
      <scheme val="minor"/>
    </font>
    <font>
      <i/>
      <sz val="11"/>
      <color theme="1"/>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i/>
      <sz val="9"/>
      <color theme="1"/>
      <name val="Calibri"/>
      <family val="2"/>
      <scheme val="minor"/>
    </font>
    <font>
      <u/>
      <sz val="9"/>
      <color theme="10"/>
      <name val="Calibri"/>
      <family val="2"/>
      <scheme val="minor"/>
    </font>
    <font>
      <b/>
      <u/>
      <sz val="11"/>
      <color theme="1"/>
      <name val="Calibri"/>
      <family val="2"/>
      <scheme val="minor"/>
    </font>
    <font>
      <i/>
      <sz val="10"/>
      <color theme="1"/>
      <name val="Calibri"/>
      <family val="2"/>
      <scheme val="minor"/>
    </font>
    <font>
      <i/>
      <sz val="11"/>
      <color rgb="FF000000"/>
      <name val="Calibri"/>
      <family val="2"/>
      <scheme val="minor"/>
    </font>
    <font>
      <u/>
      <sz val="11"/>
      <color rgb="FF000000"/>
      <name val="Calibri"/>
      <scheme val="minor"/>
    </font>
    <font>
      <sz val="11"/>
      <color rgb="FF000000"/>
      <name val="Calibri"/>
      <scheme val="minor"/>
    </font>
    <font>
      <b/>
      <u/>
      <sz val="11"/>
      <color rgb="FF000000"/>
      <name val="Calibri"/>
      <scheme val="minor"/>
    </font>
    <font>
      <vertAlign val="superscript"/>
      <sz val="11"/>
      <color rgb="FF000000"/>
      <name val="Calibri"/>
      <scheme val="minor"/>
    </font>
  </fonts>
  <fills count="5">
    <fill>
      <patternFill patternType="none"/>
    </fill>
    <fill>
      <patternFill patternType="gray125"/>
    </fill>
    <fill>
      <patternFill patternType="solid">
        <fgColor rgb="FFFFFF99"/>
        <bgColor indexed="64"/>
      </patternFill>
    </fill>
    <fill>
      <patternFill patternType="solid">
        <fgColor theme="9" tint="0.39997558519241921"/>
        <bgColor indexed="64"/>
      </patternFill>
    </fill>
    <fill>
      <patternFill patternType="solid">
        <fgColor theme="0" tint="-0.249977111117893"/>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3" fontId="2" fillId="0" borderId="0" applyFont="0" applyFill="0" applyBorder="0" applyAlignment="0" applyProtection="0"/>
    <xf numFmtId="0" fontId="6" fillId="0" borderId="0" applyNumberFormat="0" applyFill="0" applyBorder="0" applyAlignment="0" applyProtection="0"/>
  </cellStyleXfs>
  <cellXfs count="99">
    <xf numFmtId="0" fontId="0" fillId="0" borderId="0" xfId="0"/>
    <xf numFmtId="0" fontId="3" fillId="0" borderId="0" xfId="0" applyFont="1"/>
    <xf numFmtId="0" fontId="4" fillId="0" borderId="0" xfId="0" applyFont="1"/>
    <xf numFmtId="0" fontId="1" fillId="4" borderId="2" xfId="0" applyFont="1" applyFill="1" applyBorder="1" applyAlignment="1">
      <alignment horizontal="right"/>
    </xf>
    <xf numFmtId="0" fontId="1" fillId="4" borderId="3" xfId="0" applyFont="1" applyFill="1" applyBorder="1" applyAlignment="1">
      <alignment horizontal="right"/>
    </xf>
    <xf numFmtId="0" fontId="0" fillId="0" borderId="4" xfId="0" applyBorder="1"/>
    <xf numFmtId="0" fontId="1" fillId="0" borderId="0" xfId="0" applyFont="1"/>
    <xf numFmtId="0" fontId="0" fillId="0" borderId="0" xfId="0" applyAlignment="1">
      <alignment horizontal="left"/>
    </xf>
    <xf numFmtId="0" fontId="1" fillId="0" borderId="8" xfId="0" applyFont="1" applyBorder="1"/>
    <xf numFmtId="0" fontId="5" fillId="0" borderId="0" xfId="0" applyFont="1" applyAlignment="1">
      <alignment vertical="center" wrapText="1"/>
    </xf>
    <xf numFmtId="0" fontId="1" fillId="0" borderId="8" xfId="0" applyFont="1" applyBorder="1" applyAlignment="1">
      <alignment horizontal="center" vertical="center" wrapText="1"/>
    </xf>
    <xf numFmtId="0" fontId="0" fillId="0" borderId="8" xfId="0" applyBorder="1" applyAlignment="1">
      <alignment horizontal="left" vertical="center" wrapText="1"/>
    </xf>
    <xf numFmtId="0" fontId="0" fillId="0" borderId="8" xfId="0" applyBorder="1" applyAlignment="1">
      <alignment horizontal="center" vertical="center" wrapText="1"/>
    </xf>
    <xf numFmtId="9" fontId="0" fillId="0" borderId="8" xfId="0" applyNumberFormat="1" applyBorder="1" applyAlignment="1">
      <alignment horizontal="center" vertical="center" wrapText="1"/>
    </xf>
    <xf numFmtId="0" fontId="8" fillId="0" borderId="8" xfId="0" applyFont="1" applyBorder="1" applyAlignment="1">
      <alignment horizontal="center" vertical="center"/>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3" fontId="8" fillId="0" borderId="8" xfId="0" applyNumberFormat="1" applyFont="1" applyBorder="1" applyAlignment="1">
      <alignment horizontal="center" vertical="center" wrapText="1"/>
    </xf>
    <xf numFmtId="0" fontId="11" fillId="0" borderId="0" xfId="2" applyFont="1" applyBorder="1" applyAlignment="1">
      <alignment horizontal="left" vertical="center" wrapText="1"/>
    </xf>
    <xf numFmtId="0" fontId="6" fillId="0" borderId="0" xfId="2" applyFill="1" applyAlignment="1">
      <alignment horizontal="left" vertical="center"/>
    </xf>
    <xf numFmtId="0" fontId="6" fillId="0" borderId="0" xfId="2" applyFill="1" applyAlignment="1">
      <alignment vertical="center"/>
    </xf>
    <xf numFmtId="0" fontId="1" fillId="0" borderId="0" xfId="0" applyFont="1" applyAlignment="1">
      <alignment horizontal="justify" vertical="center" wrapText="1"/>
    </xf>
    <xf numFmtId="0" fontId="0" fillId="0" borderId="0" xfId="0" applyAlignment="1">
      <alignment wrapText="1"/>
    </xf>
    <xf numFmtId="0" fontId="11" fillId="0" borderId="0" xfId="2" applyFont="1" applyFill="1" applyBorder="1" applyAlignment="1">
      <alignment horizontal="left" vertical="center" wrapText="1"/>
    </xf>
    <xf numFmtId="0" fontId="11" fillId="0" borderId="0" xfId="2" applyFont="1" applyBorder="1" applyAlignment="1">
      <alignment vertical="center" wrapText="1"/>
    </xf>
    <xf numFmtId="0" fontId="1" fillId="0" borderId="8" xfId="0" applyFont="1" applyBorder="1" applyAlignment="1">
      <alignment horizontal="justify" vertical="center"/>
    </xf>
    <xf numFmtId="0" fontId="1" fillId="0" borderId="8" xfId="0" applyFont="1" applyBorder="1" applyAlignment="1">
      <alignment horizontal="center" vertical="center"/>
    </xf>
    <xf numFmtId="0" fontId="0" fillId="0" borderId="8" xfId="0" applyBorder="1" applyAlignment="1">
      <alignment horizontal="justify" vertical="center"/>
    </xf>
    <xf numFmtId="0" fontId="8" fillId="0" borderId="0" xfId="0" applyFont="1" applyAlignment="1">
      <alignment wrapText="1"/>
    </xf>
    <xf numFmtId="165" fontId="4" fillId="0" borderId="0" xfId="1" applyNumberFormat="1" applyFont="1" applyFill="1" applyBorder="1"/>
    <xf numFmtId="0" fontId="7" fillId="0" borderId="8" xfId="0" applyFont="1" applyBorder="1" applyAlignment="1">
      <alignment horizontal="center" vertical="center"/>
    </xf>
    <xf numFmtId="0" fontId="0" fillId="0" borderId="0" xfId="0" applyAlignment="1">
      <alignment horizontal="justify" vertical="center"/>
    </xf>
    <xf numFmtId="0" fontId="0" fillId="0" borderId="0" xfId="0" applyAlignment="1">
      <alignment horizontal="center" vertical="center"/>
    </xf>
    <xf numFmtId="0" fontId="0" fillId="2" borderId="8" xfId="0" applyFill="1" applyBorder="1" applyAlignment="1" applyProtection="1">
      <alignment horizontal="center"/>
      <protection locked="0"/>
    </xf>
    <xf numFmtId="2" fontId="0" fillId="3" borderId="8" xfId="0" applyNumberFormat="1" applyFill="1" applyBorder="1"/>
    <xf numFmtId="2" fontId="0" fillId="0" borderId="8" xfId="0" applyNumberFormat="1" applyBorder="1" applyAlignment="1">
      <alignment horizontal="center" vertical="center"/>
    </xf>
    <xf numFmtId="2" fontId="0" fillId="2" borderId="8" xfId="0" applyNumberFormat="1" applyFill="1" applyBorder="1" applyAlignment="1" applyProtection="1">
      <alignment horizontal="center"/>
      <protection locked="0"/>
    </xf>
    <xf numFmtId="0" fontId="1" fillId="2" borderId="8" xfId="0" applyFont="1" applyFill="1" applyBorder="1" applyAlignment="1">
      <alignment horizontal="center" vertical="center" wrapText="1"/>
    </xf>
    <xf numFmtId="0" fontId="9" fillId="0" borderId="5" xfId="0" applyFont="1" applyBorder="1" applyAlignment="1">
      <alignment vertical="center"/>
    </xf>
    <xf numFmtId="0" fontId="1" fillId="0" borderId="8" xfId="0" applyFont="1" applyBorder="1" applyAlignment="1">
      <alignment horizontal="justify" vertical="center" wrapText="1"/>
    </xf>
    <xf numFmtId="0" fontId="7" fillId="0" borderId="0" xfId="0" applyFont="1" applyAlignment="1">
      <alignment vertical="center"/>
    </xf>
    <xf numFmtId="0" fontId="7" fillId="0" borderId="0" xfId="0" applyFont="1" applyAlignment="1">
      <alignment vertical="center" wrapText="1"/>
    </xf>
    <xf numFmtId="0" fontId="6" fillId="0" borderId="0" xfId="2"/>
    <xf numFmtId="0" fontId="1" fillId="4" borderId="9" xfId="0" applyFont="1" applyFill="1" applyBorder="1"/>
    <xf numFmtId="0" fontId="0" fillId="0" borderId="0" xfId="0" applyAlignment="1">
      <alignment horizontal="lef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horizontal="left" vertical="center"/>
    </xf>
    <xf numFmtId="0" fontId="1" fillId="4" borderId="1" xfId="0" applyFont="1" applyFill="1" applyBorder="1"/>
    <xf numFmtId="0" fontId="0" fillId="0" borderId="0" xfId="0" quotePrefix="1"/>
    <xf numFmtId="0" fontId="1" fillId="4" borderId="4" xfId="0" applyFont="1" applyFill="1" applyBorder="1"/>
    <xf numFmtId="0" fontId="1" fillId="0" borderId="5" xfId="0" applyFont="1" applyBorder="1" applyAlignment="1">
      <alignment vertical="center"/>
    </xf>
    <xf numFmtId="3" fontId="1" fillId="3" borderId="8" xfId="0" applyNumberFormat="1" applyFont="1" applyFill="1" applyBorder="1" applyAlignment="1">
      <alignment horizontal="center"/>
    </xf>
    <xf numFmtId="1" fontId="1" fillId="3" borderId="8" xfId="0" applyNumberFormat="1" applyFont="1" applyFill="1" applyBorder="1" applyAlignment="1">
      <alignment horizontal="center" vertical="center"/>
    </xf>
    <xf numFmtId="1" fontId="1" fillId="3" borderId="8" xfId="0" applyNumberFormat="1" applyFont="1" applyFill="1" applyBorder="1" applyAlignment="1">
      <alignment horizontal="center"/>
    </xf>
    <xf numFmtId="0" fontId="0" fillId="0" borderId="8" xfId="0" applyBorder="1"/>
    <xf numFmtId="1" fontId="0" fillId="0" borderId="8" xfId="0" applyNumberFormat="1" applyBorder="1" applyAlignment="1">
      <alignment wrapText="1"/>
    </xf>
    <xf numFmtId="9" fontId="0" fillId="2" borderId="8" xfId="0" applyNumberFormat="1" applyFill="1" applyBorder="1" applyProtection="1">
      <protection locked="0"/>
    </xf>
    <xf numFmtId="0" fontId="0" fillId="2" borderId="8" xfId="0" applyFill="1" applyBorder="1" applyProtection="1">
      <protection locked="0"/>
    </xf>
    <xf numFmtId="3" fontId="0" fillId="0" borderId="8" xfId="0" applyNumberFormat="1" applyBorder="1"/>
    <xf numFmtId="0" fontId="1" fillId="3" borderId="8" xfId="0" applyFont="1" applyFill="1" applyBorder="1"/>
    <xf numFmtId="164" fontId="1" fillId="3" borderId="8" xfId="0" applyNumberFormat="1" applyFont="1" applyFill="1" applyBorder="1"/>
    <xf numFmtId="165" fontId="1" fillId="3" borderId="8" xfId="1" applyNumberFormat="1" applyFont="1" applyFill="1" applyBorder="1" applyAlignment="1">
      <alignment horizontal="right"/>
    </xf>
    <xf numFmtId="2" fontId="1" fillId="3" borderId="8" xfId="1" applyNumberFormat="1" applyFont="1" applyFill="1" applyBorder="1"/>
    <xf numFmtId="0" fontId="0" fillId="2" borderId="8" xfId="0" applyFill="1" applyBorder="1" applyAlignment="1" applyProtection="1">
      <alignment wrapText="1"/>
      <protection locked="0"/>
    </xf>
    <xf numFmtId="0" fontId="0" fillId="0" borderId="1" xfId="0" applyBorder="1"/>
    <xf numFmtId="0" fontId="0" fillId="2" borderId="2" xfId="0" applyFill="1" applyBorder="1" applyProtection="1">
      <protection locked="0"/>
    </xf>
    <xf numFmtId="0" fontId="0" fillId="0" borderId="3" xfId="0" applyBorder="1"/>
    <xf numFmtId="1" fontId="0" fillId="0" borderId="8" xfId="0" applyNumberFormat="1" applyBorder="1"/>
    <xf numFmtId="0" fontId="0" fillId="0" borderId="0" xfId="0" applyAlignment="1">
      <alignment horizontal="left" wrapText="1"/>
    </xf>
    <xf numFmtId="0" fontId="4" fillId="4" borderId="1" xfId="0" applyFont="1" applyFill="1" applyBorder="1" applyAlignment="1">
      <alignment horizontal="left" wrapText="1"/>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0" fillId="0" borderId="0" xfId="0" applyAlignment="1">
      <alignment horizontal="left" vertical="center"/>
    </xf>
    <xf numFmtId="0" fontId="9" fillId="0" borderId="5" xfId="0" applyFont="1" applyBorder="1" applyAlignment="1">
      <alignment horizontal="left" vertical="center"/>
    </xf>
    <xf numFmtId="0" fontId="0" fillId="0" borderId="0" xfId="0" applyAlignment="1">
      <alignment horizontal="left"/>
    </xf>
    <xf numFmtId="0" fontId="4" fillId="4" borderId="0" xfId="0" applyFont="1" applyFill="1" applyAlignment="1">
      <alignment horizontal="left"/>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1" fillId="0" borderId="7" xfId="2" applyFont="1" applyBorder="1" applyAlignment="1">
      <alignment horizontal="center" vertical="center" wrapText="1"/>
    </xf>
    <xf numFmtId="0" fontId="4" fillId="4" borderId="6" xfId="0" applyFont="1" applyFill="1" applyBorder="1" applyAlignment="1">
      <alignment horizontal="left" wrapText="1"/>
    </xf>
    <xf numFmtId="0" fontId="4" fillId="4" borderId="7" xfId="0" applyFont="1" applyFill="1" applyBorder="1" applyAlignment="1">
      <alignment horizontal="left" wrapText="1"/>
    </xf>
    <xf numFmtId="0" fontId="4" fillId="4" borderId="0" xfId="0" applyFont="1" applyFill="1" applyAlignment="1">
      <alignment horizontal="left" wrapText="1"/>
    </xf>
    <xf numFmtId="0" fontId="10" fillId="0" borderId="0" xfId="0" applyFont="1" applyAlignment="1">
      <alignment horizontal="left" vertical="center" wrapText="1"/>
    </xf>
    <xf numFmtId="0" fontId="7" fillId="0" borderId="0" xfId="0" applyFont="1" applyAlignment="1">
      <alignment horizontal="justify" vertical="center" wrapText="1"/>
    </xf>
    <xf numFmtId="0" fontId="8" fillId="0" borderId="2" xfId="0" applyFont="1" applyBorder="1" applyAlignment="1">
      <alignment horizontal="left" vertical="center" wrapText="1"/>
    </xf>
    <xf numFmtId="0" fontId="1" fillId="0" borderId="5" xfId="0" applyFont="1" applyBorder="1" applyAlignment="1">
      <alignment horizontal="left" vertical="center"/>
    </xf>
    <xf numFmtId="0" fontId="16"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Alignment="1">
      <alignment horizontal="left" vertical="center" wrapText="1"/>
    </xf>
    <xf numFmtId="0" fontId="6" fillId="0" borderId="0" xfId="2" applyAlignment="1"/>
    <xf numFmtId="0" fontId="12" fillId="0" borderId="0" xfId="0" applyFont="1" applyAlignment="1">
      <alignment wrapText="1"/>
    </xf>
    <xf numFmtId="0" fontId="8" fillId="0" borderId="0" xfId="0" applyFont="1" applyAlignment="1">
      <alignment horizontal="left" vertical="center" wrapText="1"/>
    </xf>
    <xf numFmtId="0" fontId="12" fillId="0" borderId="0" xfId="0" applyFont="1" applyAlignment="1"/>
    <xf numFmtId="0" fontId="13" fillId="0" borderId="0" xfId="0" applyFont="1" applyAlignment="1"/>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FF99"/>
      <color rgb="FFE0C1F7"/>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362885</xdr:colOff>
      <xdr:row>4</xdr:row>
      <xdr:rowOff>99060</xdr:rowOff>
    </xdr:to>
    <xdr:pic>
      <xdr:nvPicPr>
        <xdr:cNvPr id="2" name="Picture 4">
          <a:extLst>
            <a:ext uri="{FF2B5EF4-FFF2-40B4-BE49-F238E27FC236}">
              <a16:creationId xmlns:a16="http://schemas.microsoft.com/office/drawing/2014/main" id="{C9C48741-1206-4459-88D6-82737DC105A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191685" cy="965835"/>
        </a:xfrm>
        <a:prstGeom prst="rect">
          <a:avLst/>
        </a:prstGeom>
        <a:noFill/>
        <a:ln w="1">
          <a:noFill/>
          <a:miter lim="800000"/>
          <a:headEnd/>
          <a:tailEnd type="none" w="med" len="med"/>
        </a:ln>
        <a:effectLst/>
      </xdr:spPr>
    </xdr:pic>
    <xdr:clientData/>
  </xdr:twoCellAnchor>
  <xdr:twoCellAnchor>
    <xdr:from>
      <xdr:col>1</xdr:col>
      <xdr:colOff>19050</xdr:colOff>
      <xdr:row>4</xdr:row>
      <xdr:rowOff>190499</xdr:rowOff>
    </xdr:from>
    <xdr:to>
      <xdr:col>12</xdr:col>
      <xdr:colOff>161925</xdr:colOff>
      <xdr:row>21</xdr:row>
      <xdr:rowOff>104774</xdr:rowOff>
    </xdr:to>
    <xdr:sp macro="" textlink="">
      <xdr:nvSpPr>
        <xdr:cNvPr id="3" name="TextBox 2">
          <a:extLst>
            <a:ext uri="{FF2B5EF4-FFF2-40B4-BE49-F238E27FC236}">
              <a16:creationId xmlns:a16="http://schemas.microsoft.com/office/drawing/2014/main" id="{E2127C7C-206B-4510-B866-9321B24A16B6}"/>
            </a:ext>
          </a:extLst>
        </xdr:cNvPr>
        <xdr:cNvSpPr txBox="1"/>
      </xdr:nvSpPr>
      <xdr:spPr>
        <a:xfrm>
          <a:off x="628650" y="1057274"/>
          <a:ext cx="6848475" cy="3152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Carrying capacity, also known as grazing capacity, is the amount of forage available for grazing animals in a specific pasture or field. Understanding how much forage is available is a key principle of pasture management in order to balance the available forage supply with livestock demand.</a:t>
          </a:r>
        </a:p>
        <a:p>
          <a:endParaRPr lang="en-CA" sz="1100"/>
        </a:p>
        <a:p>
          <a:r>
            <a:rPr lang="en-CA" sz="1100"/>
            <a:t>Carrying capacity can be calculated using a variety of techniques and is somewhat based on trial and error. Carrying capacity can be monitored and adjusted overtime to determine the long term average.</a:t>
          </a:r>
        </a:p>
        <a:p>
          <a:endParaRPr lang="en-CA" sz="1100"/>
        </a:p>
        <a:p>
          <a:r>
            <a:rPr lang="en-CA" sz="1100"/>
            <a:t>Producers can use the </a:t>
          </a:r>
          <a:r>
            <a:rPr lang="en-CA" sz="1100" u="sng"/>
            <a:t>Method 1</a:t>
          </a:r>
          <a:r>
            <a:rPr lang="en-CA" sz="1100"/>
            <a:t> calculator (see tab</a:t>
          </a:r>
          <a:r>
            <a:rPr lang="en-CA" sz="1100" baseline="0"/>
            <a:t> at bottom) </a:t>
          </a:r>
          <a:r>
            <a:rPr lang="en-CA" sz="1100"/>
            <a:t>if they wish to calculate an estimate of carrying capacity based on available provincial forage production guides. Using Method 1 is easy and works best when the pature condition (or range health) is similar throughout the field and the forage plant community (or range type) is uniform.</a:t>
          </a:r>
        </a:p>
        <a:p>
          <a:endParaRPr lang="en-CA" sz="1100"/>
        </a:p>
        <a:p>
          <a:r>
            <a:rPr lang="en-CA" sz="1100"/>
            <a:t>Producers can use </a:t>
          </a:r>
          <a:r>
            <a:rPr lang="en-CA" sz="1100" u="sng"/>
            <a:t>Method 2</a:t>
          </a:r>
          <a:r>
            <a:rPr lang="en-CA" sz="1100"/>
            <a:t> </a:t>
          </a:r>
          <a:r>
            <a:rPr lang="en-CA" sz="1100">
              <a:solidFill>
                <a:schemeClr val="dk1"/>
              </a:solidFill>
              <a:effectLst/>
              <a:latin typeface="+mn-lt"/>
              <a:ea typeface="+mn-ea"/>
              <a:cs typeface="+mn-cs"/>
            </a:rPr>
            <a:t>(see tab</a:t>
          </a:r>
          <a:r>
            <a:rPr lang="en-CA" sz="1100" baseline="0">
              <a:solidFill>
                <a:schemeClr val="dk1"/>
              </a:solidFill>
              <a:effectLst/>
              <a:latin typeface="+mn-lt"/>
              <a:ea typeface="+mn-ea"/>
              <a:cs typeface="+mn-cs"/>
            </a:rPr>
            <a:t> at bottom) </a:t>
          </a:r>
          <a:r>
            <a:rPr lang="en-CA" sz="1100"/>
            <a:t>if they plan on clipping, drying and weighing samples collected from their pastures. Field-based sampling provides greater accuracy but requires more hands-on work. Producers may choose field-based samplilng if provinical guides are unavailable for their region or if pasture types or condition vary within their field. Forage production varies each year, so the Method 2 approach should include multiple years of sampling to estimate the long term productivity of the pasture.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0</xdr:row>
      <xdr:rowOff>79375</xdr:rowOff>
    </xdr:from>
    <xdr:to>
      <xdr:col>1</xdr:col>
      <xdr:colOff>2199406</xdr:colOff>
      <xdr:row>4</xdr:row>
      <xdr:rowOff>179806</xdr:rowOff>
    </xdr:to>
    <xdr:pic>
      <xdr:nvPicPr>
        <xdr:cNvPr id="2" name="Picture 4">
          <a:extLst>
            <a:ext uri="{FF2B5EF4-FFF2-40B4-BE49-F238E27FC236}">
              <a16:creationId xmlns:a16="http://schemas.microsoft.com/office/drawing/2014/main" id="{57D91296-B1F3-40E5-A67A-525B4253EA5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1625" y="79375"/>
          <a:ext cx="2191685" cy="965835"/>
        </a:xfrm>
        <a:prstGeom prst="rect">
          <a:avLst/>
        </a:prstGeom>
        <a:noFill/>
        <a:ln w="1">
          <a:noFill/>
          <a:miter lim="800000"/>
          <a:headEnd/>
          <a:tailEnd type="none" w="med" len="med"/>
        </a:ln>
        <a:effectLst/>
      </xdr:spPr>
    </xdr:pic>
    <xdr:clientData/>
  </xdr:twoCellAnchor>
  <xdr:twoCellAnchor>
    <xdr:from>
      <xdr:col>3</xdr:col>
      <xdr:colOff>238125</xdr:colOff>
      <xdr:row>30</xdr:row>
      <xdr:rowOff>66675</xdr:rowOff>
    </xdr:from>
    <xdr:to>
      <xdr:col>11</xdr:col>
      <xdr:colOff>523875</xdr:colOff>
      <xdr:row>40</xdr:row>
      <xdr:rowOff>114300</xdr:rowOff>
    </xdr:to>
    <xdr:sp macro="" textlink="">
      <xdr:nvSpPr>
        <xdr:cNvPr id="5" name="TextBox 4">
          <a:extLst>
            <a:ext uri="{FF2B5EF4-FFF2-40B4-BE49-F238E27FC236}">
              <a16:creationId xmlns:a16="http://schemas.microsoft.com/office/drawing/2014/main" id="{9D28DE2B-A6AC-4538-8ADF-915B0541828E}"/>
            </a:ext>
            <a:ext uri="{147F2762-F138-4A5C-976F-8EAC2B608ADB}">
              <a16:predDERef xmlns:a16="http://schemas.microsoft.com/office/drawing/2014/main" pred="{57D91296-B1F3-40E5-A67A-525B4253EA5E}"/>
            </a:ext>
          </a:extLst>
        </xdr:cNvPr>
        <xdr:cNvSpPr txBox="1"/>
      </xdr:nvSpPr>
      <xdr:spPr>
        <a:xfrm>
          <a:off x="3981450" y="6800850"/>
          <a:ext cx="668655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a:t>
          </a:r>
          <a:r>
            <a:rPr lang="en-US" sz="1100" b="1">
              <a:solidFill>
                <a:schemeClr val="dk1"/>
              </a:solidFill>
              <a:effectLst/>
              <a:latin typeface="+mn-lt"/>
              <a:ea typeface="+mn-ea"/>
              <a:cs typeface="+mn-cs"/>
            </a:rPr>
            <a:t>utilization rate </a:t>
          </a:r>
          <a:r>
            <a:rPr lang="en-US" sz="1100">
              <a:solidFill>
                <a:schemeClr val="dk1"/>
              </a:solidFill>
              <a:effectLst/>
              <a:latin typeface="+mn-lt"/>
              <a:ea typeface="+mn-ea"/>
              <a:cs typeface="+mn-cs"/>
            </a:rPr>
            <a:t>determines how much forage is used or lost to grazing, trampling, insects and wildlife. This helps determine how much material needs to be left behind to maintain future production. Utilizing pasture at a rate that exceeds the plant communities’ ability to cope will promote weeds, lower forage production and encourage less palatable and productive species to invade the pasture, including weeds. Choose a realistic utilization rate that will ensure adequate pasture recovery following grazing.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Recommended </a:t>
          </a:r>
          <a:r>
            <a:rPr lang="en-CA" sz="1100">
              <a:solidFill>
                <a:schemeClr val="dk1"/>
              </a:solidFill>
              <a:effectLst/>
              <a:latin typeface="+mn-lt"/>
              <a:ea typeface="+mn-ea"/>
              <a:cs typeface="+mn-cs"/>
            </a:rPr>
            <a:t>utilization rates for native pasture vary from 25-50%. For tame pastures, recommended utilization rates range from 50-75% depending on fertility. If the pasture is forested or brushed the pasture size should be adjusted to reflect the acres of grazing available rather than the total acres in the field. Alternatively, the utilization rate for forested or brushy pasture can be reduced to 25% using the entire pasture size.</a:t>
          </a:r>
          <a:endParaRPr lang="en-CA">
            <a:effectLst/>
          </a:endParaRPr>
        </a:p>
        <a:p>
          <a:endParaRPr lang="en-CA" sz="1100"/>
        </a:p>
      </xdr:txBody>
    </xdr:sp>
    <xdr:clientData/>
  </xdr:twoCellAnchor>
  <xdr:oneCellAnchor>
    <xdr:from>
      <xdr:col>6</xdr:col>
      <xdr:colOff>136072</xdr:colOff>
      <xdr:row>18</xdr:row>
      <xdr:rowOff>38100</xdr:rowOff>
    </xdr:from>
    <xdr:ext cx="2193471" cy="1297919"/>
    <xdr:sp macro="" textlink="">
      <xdr:nvSpPr>
        <xdr:cNvPr id="4" name="TextBox 3">
          <a:extLst>
            <a:ext uri="{FF2B5EF4-FFF2-40B4-BE49-F238E27FC236}">
              <a16:creationId xmlns:a16="http://schemas.microsoft.com/office/drawing/2014/main" id="{80DE482A-DF4B-6D94-EA36-96165434C990}"/>
            </a:ext>
          </a:extLst>
        </xdr:cNvPr>
        <xdr:cNvSpPr txBox="1"/>
      </xdr:nvSpPr>
      <xdr:spPr>
        <a:xfrm>
          <a:off x="7668986" y="4191000"/>
          <a:ext cx="2193471" cy="1297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effectLst/>
              <a:latin typeface="+mn-lt"/>
              <a:ea typeface="+mn-ea"/>
              <a:cs typeface="+mn-cs"/>
            </a:rPr>
            <a:t>Note</a:t>
          </a:r>
          <a:r>
            <a:rPr lang="en-US" sz="1100">
              <a:solidFill>
                <a:schemeClr val="dk1"/>
              </a:solidFill>
              <a:effectLst/>
              <a:latin typeface="+mn-lt"/>
              <a:ea typeface="+mn-ea"/>
              <a:cs typeface="+mn-cs"/>
            </a:rPr>
            <a:t>: This chart estimates yield production based on Alberta data for </a:t>
          </a:r>
          <a:r>
            <a:rPr lang="en-US" sz="1100" i="1">
              <a:solidFill>
                <a:schemeClr val="dk1"/>
              </a:solidFill>
              <a:effectLst/>
              <a:latin typeface="+mn-lt"/>
              <a:ea typeface="+mn-ea"/>
              <a:cs typeface="+mn-cs"/>
            </a:rPr>
            <a:t>tame pastures</a:t>
          </a:r>
          <a:r>
            <a:rPr lang="en-US" sz="1100">
              <a:solidFill>
                <a:schemeClr val="dk1"/>
              </a:solidFill>
              <a:effectLst/>
              <a:latin typeface="+mn-lt"/>
              <a:ea typeface="+mn-ea"/>
              <a:cs typeface="+mn-cs"/>
            </a:rPr>
            <a:t>. If you live in a different province/region or are evaluating native pastures, Method 2 (Field Sample) may provide more accurate results.</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238125</xdr:colOff>
      <xdr:row>23</xdr:row>
      <xdr:rowOff>47625</xdr:rowOff>
    </xdr:from>
    <xdr:to>
      <xdr:col>13</xdr:col>
      <xdr:colOff>57150</xdr:colOff>
      <xdr:row>33</xdr:row>
      <xdr:rowOff>133350</xdr:rowOff>
    </xdr:to>
    <xdr:sp macro="" textlink="">
      <xdr:nvSpPr>
        <xdr:cNvPr id="6" name="TextBox 5">
          <a:extLst>
            <a:ext uri="{FF2B5EF4-FFF2-40B4-BE49-F238E27FC236}">
              <a16:creationId xmlns:a16="http://schemas.microsoft.com/office/drawing/2014/main" id="{A647AC36-671F-40B8-9562-773D1783B6E7}"/>
            </a:ext>
          </a:extLst>
        </xdr:cNvPr>
        <xdr:cNvSpPr txBox="1"/>
      </xdr:nvSpPr>
      <xdr:spPr>
        <a:xfrm>
          <a:off x="3981450" y="8448675"/>
          <a:ext cx="7439025"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a:t>
          </a:r>
          <a:r>
            <a:rPr lang="en-US" sz="1100" b="1">
              <a:solidFill>
                <a:schemeClr val="dk1"/>
              </a:solidFill>
              <a:effectLst/>
              <a:latin typeface="+mn-lt"/>
              <a:ea typeface="+mn-ea"/>
              <a:cs typeface="+mn-cs"/>
            </a:rPr>
            <a:t>utilization rate </a:t>
          </a:r>
          <a:r>
            <a:rPr lang="en-US" sz="1100">
              <a:solidFill>
                <a:schemeClr val="dk1"/>
              </a:solidFill>
              <a:effectLst/>
              <a:latin typeface="+mn-lt"/>
              <a:ea typeface="+mn-ea"/>
              <a:cs typeface="+mn-cs"/>
            </a:rPr>
            <a:t>determines how much forage is used or lost to grazing, trampling, insects and wildlife. This helps determine how much material needs to be left behind to maintain future production. Utilizing pasture at a rate that exceeds the plant communities’ ability to cope will promote weeds, lower forage production and encourage less palatable and productive species to invade the pasture, including weeds. Choose a realistic utilization rate that will ensure adequate pasture recovery following grazing.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Recommended </a:t>
          </a:r>
          <a:r>
            <a:rPr lang="en-CA" sz="1100">
              <a:solidFill>
                <a:schemeClr val="dk1"/>
              </a:solidFill>
              <a:effectLst/>
              <a:latin typeface="+mn-lt"/>
              <a:ea typeface="+mn-ea"/>
              <a:cs typeface="+mn-cs"/>
            </a:rPr>
            <a:t>utilization rates for native pasture vary from 25-50%. For tame pastures, recommended utilization rates range from 50-75% depending on fertility. If the pasture is forested or brushed the pasture size should be adjusted to reflect the acres of grazing available rather than the total acres in the field. Alternatively, the utilization rate for forested or brushy pasture can be reduced to 25% using the entire pasture size.</a:t>
          </a:r>
          <a:endParaRPr lang="en-CA">
            <a:effectLst/>
          </a:endParaRPr>
        </a:p>
        <a:p>
          <a:endParaRPr lang="en-CA" sz="1100"/>
        </a:p>
      </xdr:txBody>
    </xdr:sp>
    <xdr:clientData/>
  </xdr:twoCellAnchor>
  <xdr:twoCellAnchor editAs="oneCell">
    <xdr:from>
      <xdr:col>1</xdr:col>
      <xdr:colOff>0</xdr:colOff>
      <xdr:row>1</xdr:row>
      <xdr:rowOff>0</xdr:rowOff>
    </xdr:from>
    <xdr:to>
      <xdr:col>1</xdr:col>
      <xdr:colOff>2190333</xdr:colOff>
      <xdr:row>4</xdr:row>
      <xdr:rowOff>288207</xdr:rowOff>
    </xdr:to>
    <xdr:pic>
      <xdr:nvPicPr>
        <xdr:cNvPr id="8" name="Picture 4">
          <a:extLst>
            <a:ext uri="{FF2B5EF4-FFF2-40B4-BE49-F238E27FC236}">
              <a16:creationId xmlns:a16="http://schemas.microsoft.com/office/drawing/2014/main" id="{590D0544-40A5-4164-81D6-0542C18B09D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0243" y="185057"/>
          <a:ext cx="2193054" cy="94951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eefresearch.ca/blog/carrying-or-grazing-capacity/" TargetMode="External"/><Relationship Id="rId1" Type="http://schemas.openxmlformats.org/officeDocument/2006/relationships/hyperlink" Target="https://open.alberta.ca/dataset/3c314aac-a373-424f-9636-eb69b40f416e/resource/17d48b63-90bd-49b4-ad88-78a618febcd9/download/120-20-1-2009.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beefresearch.ca/topics/grazing-manag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8A180-7A7A-42C8-B23E-0D000B8B12CE}">
  <dimension ref="E2"/>
  <sheetViews>
    <sheetView tabSelected="1" workbookViewId="0">
      <selection activeCell="O4" sqref="O4"/>
    </sheetView>
  </sheetViews>
  <sheetFormatPr defaultRowHeight="14.65"/>
  <sheetData>
    <row r="2" spans="5:5" ht="23.1">
      <c r="E2" s="1" t="s">
        <v>0</v>
      </c>
    </row>
  </sheetData>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70"/>
  <sheetViews>
    <sheetView workbookViewId="0">
      <selection activeCell="B57" sqref="B57:F57"/>
    </sheetView>
  </sheetViews>
  <sheetFormatPr defaultRowHeight="14.65"/>
  <cols>
    <col min="1" max="1" width="4.42578125" customWidth="1"/>
    <col min="2" max="2" width="34.28515625" customWidth="1"/>
    <col min="3" max="5" width="17.42578125" customWidth="1"/>
    <col min="6" max="6" width="15.7109375" customWidth="1"/>
    <col min="8" max="8" width="8.85546875" customWidth="1"/>
  </cols>
  <sheetData>
    <row r="2" spans="2:9" ht="23.1">
      <c r="C2" s="1" t="s">
        <v>0</v>
      </c>
    </row>
    <row r="3" spans="2:9">
      <c r="B3" s="6"/>
      <c r="C3" t="s">
        <v>1</v>
      </c>
      <c r="D3" s="6"/>
      <c r="E3" s="6"/>
      <c r="F3" s="6"/>
    </row>
    <row r="5" spans="2:9" ht="45" customHeight="1">
      <c r="C5" s="72" t="s">
        <v>2</v>
      </c>
      <c r="D5" s="72"/>
      <c r="E5" s="72"/>
      <c r="F5" s="72"/>
      <c r="I5" s="2"/>
    </row>
    <row r="7" spans="2:9" ht="18.399999999999999">
      <c r="B7" s="86" t="s">
        <v>3</v>
      </c>
      <c r="C7" s="86"/>
      <c r="D7" s="86"/>
      <c r="E7" s="86"/>
      <c r="F7" s="86"/>
    </row>
    <row r="8" spans="2:9">
      <c r="B8" s="6" t="s">
        <v>4</v>
      </c>
    </row>
    <row r="9" spans="2:9">
      <c r="B9" s="8" t="s">
        <v>5</v>
      </c>
      <c r="C9" s="10" t="s">
        <v>6</v>
      </c>
      <c r="D9" s="10" t="s">
        <v>7</v>
      </c>
      <c r="E9" s="10" t="s">
        <v>8</v>
      </c>
      <c r="F9" s="10" t="s">
        <v>9</v>
      </c>
    </row>
    <row r="10" spans="2:9">
      <c r="B10" s="11" t="s">
        <v>10</v>
      </c>
      <c r="C10" s="12" t="s">
        <v>11</v>
      </c>
      <c r="D10" s="12" t="s">
        <v>12</v>
      </c>
      <c r="E10" s="12" t="s">
        <v>13</v>
      </c>
      <c r="F10" s="12" t="s">
        <v>14</v>
      </c>
    </row>
    <row r="11" spans="2:9" ht="29.1">
      <c r="B11" s="11" t="s">
        <v>15</v>
      </c>
      <c r="C11" s="13">
        <v>0.95</v>
      </c>
      <c r="D11" s="13">
        <v>0.9</v>
      </c>
      <c r="E11" s="13">
        <v>0.6</v>
      </c>
      <c r="F11" s="12" t="s">
        <v>16</v>
      </c>
    </row>
    <row r="12" spans="2:9" ht="29.1">
      <c r="B12" s="11" t="s">
        <v>17</v>
      </c>
      <c r="C12" s="12" t="s">
        <v>18</v>
      </c>
      <c r="D12" s="12" t="s">
        <v>19</v>
      </c>
      <c r="E12" s="12" t="s">
        <v>20</v>
      </c>
      <c r="F12" s="12" t="s">
        <v>21</v>
      </c>
    </row>
    <row r="13" spans="2:9" ht="29.1">
      <c r="B13" s="11" t="s">
        <v>22</v>
      </c>
      <c r="C13" s="12" t="s">
        <v>23</v>
      </c>
      <c r="D13" s="12" t="s">
        <v>24</v>
      </c>
      <c r="E13" s="12" t="s">
        <v>25</v>
      </c>
      <c r="F13" s="12" t="s">
        <v>26</v>
      </c>
    </row>
    <row r="14" spans="2:9" ht="14.45" customHeight="1">
      <c r="B14" s="87" t="s">
        <v>27</v>
      </c>
      <c r="C14" s="87"/>
      <c r="D14" s="87"/>
      <c r="E14" s="87"/>
      <c r="F14" s="87"/>
      <c r="H14" s="9"/>
    </row>
    <row r="15" spans="2:9">
      <c r="B15" s="87"/>
      <c r="C15" s="87"/>
      <c r="D15" s="87"/>
      <c r="E15" s="87"/>
      <c r="F15" s="87"/>
      <c r="G15" s="9"/>
      <c r="H15" s="9"/>
    </row>
    <row r="17" spans="2:10" ht="18.399999999999999">
      <c r="B17" s="79" t="s">
        <v>28</v>
      </c>
      <c r="C17" s="79"/>
      <c r="D17" s="79"/>
      <c r="E17" s="79"/>
      <c r="F17" s="79"/>
    </row>
    <row r="18" spans="2:10">
      <c r="B18" s="88" t="s">
        <v>29</v>
      </c>
      <c r="C18" s="88"/>
      <c r="D18" s="88"/>
      <c r="E18" s="88"/>
      <c r="F18" s="88"/>
      <c r="G18" s="88"/>
      <c r="H18" s="88"/>
      <c r="I18" s="88"/>
      <c r="J18" s="21"/>
    </row>
    <row r="19" spans="2:10">
      <c r="B19" s="15"/>
      <c r="C19" s="80" t="s">
        <v>30</v>
      </c>
      <c r="D19" s="81"/>
      <c r="E19" s="81"/>
      <c r="F19" s="82"/>
      <c r="G19" s="41"/>
      <c r="H19" s="41"/>
      <c r="I19" s="41"/>
      <c r="J19" s="41"/>
    </row>
    <row r="20" spans="2:10">
      <c r="B20" s="15" t="s">
        <v>31</v>
      </c>
      <c r="C20" s="30" t="s">
        <v>6</v>
      </c>
      <c r="D20" s="30" t="s">
        <v>7</v>
      </c>
      <c r="E20" s="30" t="s">
        <v>8</v>
      </c>
      <c r="F20" s="30" t="s">
        <v>9</v>
      </c>
      <c r="G20" s="40"/>
    </row>
    <row r="21" spans="2:10">
      <c r="B21" s="16" t="s">
        <v>32</v>
      </c>
      <c r="C21" s="16" t="s">
        <v>33</v>
      </c>
      <c r="D21" s="16" t="s">
        <v>33</v>
      </c>
      <c r="E21" s="16" t="s">
        <v>33</v>
      </c>
      <c r="F21" s="16" t="s">
        <v>33</v>
      </c>
    </row>
    <row r="22" spans="2:10">
      <c r="B22" s="14" t="s">
        <v>34</v>
      </c>
      <c r="C22" s="16">
        <v>700</v>
      </c>
      <c r="D22" s="16">
        <v>460</v>
      </c>
      <c r="E22" s="16">
        <v>370</v>
      </c>
      <c r="F22" s="16">
        <v>230</v>
      </c>
    </row>
    <row r="23" spans="2:10">
      <c r="B23" s="14" t="s">
        <v>35</v>
      </c>
      <c r="C23" s="17">
        <v>1150</v>
      </c>
      <c r="D23" s="16">
        <v>740</v>
      </c>
      <c r="E23" s="16">
        <v>550</v>
      </c>
      <c r="F23" s="16">
        <v>370</v>
      </c>
    </row>
    <row r="24" spans="2:10">
      <c r="B24" s="14" t="s">
        <v>36</v>
      </c>
      <c r="C24" s="17">
        <v>1850</v>
      </c>
      <c r="D24" s="17">
        <v>1300</v>
      </c>
      <c r="E24" s="17">
        <v>1000</v>
      </c>
      <c r="F24" s="16">
        <v>650</v>
      </c>
    </row>
    <row r="25" spans="2:10">
      <c r="B25" s="14" t="s">
        <v>37</v>
      </c>
      <c r="C25" s="17">
        <v>3000</v>
      </c>
      <c r="D25" s="17">
        <v>2000</v>
      </c>
      <c r="E25" s="17">
        <v>1500</v>
      </c>
      <c r="F25" s="17">
        <v>1000</v>
      </c>
    </row>
    <row r="26" spans="2:10">
      <c r="B26" s="14" t="s">
        <v>38</v>
      </c>
      <c r="C26" s="17">
        <v>6900</v>
      </c>
      <c r="D26" s="17">
        <v>5150</v>
      </c>
      <c r="E26" s="17">
        <v>3500</v>
      </c>
      <c r="F26" s="17">
        <v>2300</v>
      </c>
      <c r="G26" s="5"/>
    </row>
    <row r="27" spans="2:10" ht="24.6" customHeight="1">
      <c r="B27" s="83" t="s">
        <v>39</v>
      </c>
      <c r="C27" s="83"/>
      <c r="D27" s="83"/>
      <c r="E27" s="83"/>
      <c r="F27" s="83"/>
      <c r="G27" s="24"/>
      <c r="H27" s="24"/>
      <c r="I27" s="24"/>
      <c r="J27" s="24"/>
    </row>
    <row r="28" spans="2:10">
      <c r="B28" s="42" t="s">
        <v>40</v>
      </c>
      <c r="C28" s="24"/>
      <c r="D28" s="24"/>
      <c r="E28" s="24"/>
      <c r="F28" s="24"/>
      <c r="G28" s="24"/>
      <c r="H28" s="24"/>
      <c r="I28" s="24"/>
      <c r="J28" s="24"/>
    </row>
    <row r="29" spans="2:10">
      <c r="B29" s="18"/>
      <c r="C29" s="18"/>
      <c r="D29" s="18"/>
      <c r="E29" s="18"/>
      <c r="F29" s="18"/>
      <c r="G29" s="18"/>
      <c r="H29" s="18"/>
      <c r="I29" s="18"/>
      <c r="J29" s="18"/>
    </row>
    <row r="30" spans="2:10" ht="18.399999999999999">
      <c r="B30" s="84" t="s">
        <v>41</v>
      </c>
      <c r="C30" s="85"/>
      <c r="D30" s="74"/>
      <c r="E30" s="74"/>
      <c r="F30" s="75"/>
      <c r="G30" s="18"/>
      <c r="H30" s="18"/>
      <c r="I30" s="18"/>
      <c r="J30" s="18"/>
    </row>
    <row r="31" spans="2:10" ht="33.4" customHeight="1">
      <c r="B31" s="89" t="s">
        <v>42</v>
      </c>
      <c r="C31" s="89"/>
      <c r="D31" s="18"/>
    </row>
    <row r="32" spans="2:10">
      <c r="B32" s="53" t="s">
        <v>43</v>
      </c>
      <c r="C32" s="43"/>
      <c r="D32" s="18"/>
    </row>
    <row r="33" spans="2:8" ht="14.45" customHeight="1">
      <c r="B33" s="58" t="s">
        <v>44</v>
      </c>
      <c r="C33" s="67">
        <v>740</v>
      </c>
      <c r="D33" s="18"/>
    </row>
    <row r="34" spans="2:8">
      <c r="B34" s="58" t="s">
        <v>45</v>
      </c>
      <c r="C34" s="60">
        <v>0.5</v>
      </c>
      <c r="D34" s="18"/>
    </row>
    <row r="35" spans="2:8">
      <c r="B35" s="58" t="s">
        <v>46</v>
      </c>
      <c r="C35" s="58">
        <f>+C33*C34</f>
        <v>370</v>
      </c>
      <c r="D35" s="18"/>
    </row>
    <row r="36" spans="2:8">
      <c r="B36" s="58" t="s">
        <v>47</v>
      </c>
      <c r="C36" s="61">
        <v>160</v>
      </c>
      <c r="D36" s="18"/>
    </row>
    <row r="37" spans="2:8">
      <c r="B37" s="58" t="s">
        <v>48</v>
      </c>
      <c r="C37" s="62">
        <f>+C35*C36</f>
        <v>59200</v>
      </c>
    </row>
    <row r="38" spans="2:8">
      <c r="B38" s="63" t="s">
        <v>49</v>
      </c>
      <c r="C38" s="64">
        <f>+C37/792</f>
        <v>74.747474747474755</v>
      </c>
      <c r="D38" s="18"/>
    </row>
    <row r="39" spans="2:8">
      <c r="B39" s="63" t="s">
        <v>50</v>
      </c>
      <c r="C39" s="65">
        <f>+C38*30.4</f>
        <v>2272.3232323232323</v>
      </c>
      <c r="D39" s="18"/>
    </row>
    <row r="40" spans="2:8">
      <c r="B40" s="63" t="s">
        <v>51</v>
      </c>
      <c r="C40" s="66">
        <f>ROUND(C38/C36,2)</f>
        <v>0.47</v>
      </c>
      <c r="D40" s="18"/>
    </row>
    <row r="41" spans="2:8" ht="18.399999999999999">
      <c r="B41" s="2"/>
      <c r="C41" s="29"/>
      <c r="D41" s="23"/>
    </row>
    <row r="42" spans="2:8" ht="18.399999999999999">
      <c r="B42" s="73" t="s">
        <v>52</v>
      </c>
      <c r="C42" s="74"/>
      <c r="D42" s="74"/>
      <c r="E42" s="74"/>
      <c r="F42" s="75"/>
    </row>
    <row r="43" spans="2:8" ht="63.95" customHeight="1">
      <c r="B43" s="72" t="s">
        <v>53</v>
      </c>
      <c r="C43" s="78"/>
      <c r="D43" s="78"/>
      <c r="E43" s="78"/>
      <c r="F43" s="78"/>
    </row>
    <row r="44" spans="2:8" ht="18.399999999999999">
      <c r="B44" s="2"/>
    </row>
    <row r="45" spans="2:8" ht="15.95">
      <c r="B45" s="77" t="s">
        <v>54</v>
      </c>
      <c r="C45" s="77"/>
      <c r="E45" s="38" t="s">
        <v>55</v>
      </c>
      <c r="F45" s="38"/>
    </row>
    <row r="46" spans="2:8">
      <c r="B46" s="25" t="s">
        <v>56</v>
      </c>
      <c r="C46" s="26" t="s">
        <v>57</v>
      </c>
      <c r="E46" s="25" t="s">
        <v>58</v>
      </c>
      <c r="F46" s="26" t="s">
        <v>57</v>
      </c>
    </row>
    <row r="47" spans="2:8">
      <c r="B47" s="27" t="s">
        <v>59</v>
      </c>
      <c r="C47" s="35">
        <v>1</v>
      </c>
      <c r="D47" s="18"/>
      <c r="E47" s="33">
        <v>1400</v>
      </c>
      <c r="F47" s="34">
        <f>(E47^0.75)/(1000^0.75)</f>
        <v>1.2870518013148862</v>
      </c>
      <c r="G47" s="22"/>
      <c r="H47" s="22"/>
    </row>
    <row r="48" spans="2:8">
      <c r="B48" s="27" t="s">
        <v>60</v>
      </c>
      <c r="C48" s="35">
        <v>0.75</v>
      </c>
      <c r="D48" s="18"/>
      <c r="E48" s="22"/>
      <c r="F48" s="22"/>
      <c r="G48" s="22"/>
      <c r="H48" s="22"/>
    </row>
    <row r="49" spans="2:8" ht="15.95" customHeight="1">
      <c r="B49" s="27" t="s">
        <v>61</v>
      </c>
      <c r="C49" s="35">
        <v>0.85</v>
      </c>
      <c r="D49" s="18"/>
      <c r="F49" s="22"/>
      <c r="G49" s="22"/>
      <c r="H49" s="22"/>
    </row>
    <row r="50" spans="2:8" ht="14.45" customHeight="1">
      <c r="B50" s="27" t="s">
        <v>62</v>
      </c>
      <c r="C50" s="35">
        <v>1</v>
      </c>
      <c r="D50" s="18"/>
      <c r="E50" s="28"/>
      <c r="F50" s="28"/>
      <c r="G50" s="22"/>
      <c r="H50" s="22"/>
    </row>
    <row r="51" spans="2:8">
      <c r="B51" s="27" t="s">
        <v>63</v>
      </c>
      <c r="C51" s="35">
        <v>1.1499999999999999</v>
      </c>
      <c r="D51" s="18"/>
      <c r="E51" s="28"/>
      <c r="F51" s="28"/>
      <c r="G51" s="22"/>
      <c r="H51" s="22"/>
    </row>
    <row r="52" spans="2:8">
      <c r="B52" s="27" t="s">
        <v>64</v>
      </c>
      <c r="C52" s="35">
        <v>1.29</v>
      </c>
      <c r="D52" s="18"/>
      <c r="E52" s="28"/>
    </row>
    <row r="53" spans="2:8">
      <c r="B53" s="27" t="s">
        <v>65</v>
      </c>
      <c r="C53" s="35">
        <v>1.5</v>
      </c>
      <c r="D53" s="18"/>
      <c r="E53" s="22"/>
    </row>
    <row r="54" spans="2:8">
      <c r="B54" s="27" t="s">
        <v>66</v>
      </c>
      <c r="C54" s="35">
        <v>2</v>
      </c>
      <c r="D54" s="18"/>
      <c r="E54" s="28"/>
    </row>
    <row r="55" spans="2:8">
      <c r="B55" s="31"/>
      <c r="C55" s="32"/>
      <c r="D55" s="18"/>
      <c r="E55" s="28"/>
    </row>
    <row r="56" spans="2:8" ht="18.399999999999999">
      <c r="B56" s="73" t="s">
        <v>67</v>
      </c>
      <c r="C56" s="74"/>
      <c r="D56" s="74"/>
      <c r="E56" s="74"/>
      <c r="F56" s="75"/>
    </row>
    <row r="57" spans="2:8">
      <c r="B57" s="76" t="s">
        <v>68</v>
      </c>
      <c r="C57" s="76"/>
      <c r="D57" s="76"/>
      <c r="E57" s="76"/>
      <c r="F57" s="76"/>
    </row>
    <row r="58" spans="2:8">
      <c r="B58" s="31"/>
      <c r="C58" s="32"/>
      <c r="D58" s="18"/>
      <c r="E58" s="28"/>
    </row>
    <row r="59" spans="2:8" ht="15.95">
      <c r="B59" s="77" t="s">
        <v>69</v>
      </c>
      <c r="C59" s="77" t="s">
        <v>70</v>
      </c>
      <c r="D59" s="32"/>
      <c r="E59" s="28"/>
    </row>
    <row r="60" spans="2:8" s="22" customFormat="1" ht="29.1">
      <c r="B60" s="39" t="s">
        <v>56</v>
      </c>
      <c r="C60" s="37" t="s">
        <v>61</v>
      </c>
      <c r="D60" s="37" t="s">
        <v>64</v>
      </c>
      <c r="E60" s="37" t="s">
        <v>63</v>
      </c>
      <c r="G60"/>
    </row>
    <row r="61" spans="2:8">
      <c r="B61" s="27" t="s">
        <v>71</v>
      </c>
      <c r="C61" s="36">
        <v>1.4</v>
      </c>
      <c r="D61" s="36">
        <v>1.29</v>
      </c>
      <c r="E61" s="36">
        <v>1.1499999999999999</v>
      </c>
    </row>
    <row r="62" spans="2:8">
      <c r="B62" s="27" t="s">
        <v>72</v>
      </c>
      <c r="C62" s="33">
        <v>100</v>
      </c>
      <c r="D62" s="33">
        <v>50</v>
      </c>
      <c r="E62" s="33">
        <v>50</v>
      </c>
    </row>
    <row r="63" spans="2:8">
      <c r="B63" s="25" t="s">
        <v>73</v>
      </c>
      <c r="C63" s="55">
        <f>ROUND($C39/C61,0)</f>
        <v>1623</v>
      </c>
      <c r="D63" s="55">
        <f>ROUND($C39/D61,0)</f>
        <v>1761</v>
      </c>
      <c r="E63" s="55">
        <f>ROUND($C39/E61,0)</f>
        <v>1976</v>
      </c>
    </row>
    <row r="64" spans="2:8" ht="29.1">
      <c r="B64" s="25" t="s">
        <v>74</v>
      </c>
      <c r="C64" s="56">
        <f>ROUND($C38/C61,0)</f>
        <v>53</v>
      </c>
      <c r="D64" s="56">
        <f>ROUND($C38/D61,0)</f>
        <v>58</v>
      </c>
      <c r="E64" s="56">
        <f>ROUND($C38/E61,0)</f>
        <v>65</v>
      </c>
    </row>
    <row r="65" spans="2:11">
      <c r="B65" s="25" t="s">
        <v>75</v>
      </c>
      <c r="C65" s="57">
        <f>ROUND($C39/(C61*C62),0)</f>
        <v>16</v>
      </c>
      <c r="D65" s="57">
        <f>ROUND($C39/(D61*D62),0)</f>
        <v>35</v>
      </c>
      <c r="E65" s="57">
        <f>ROUND($C39/(E61*E62),0)</f>
        <v>40</v>
      </c>
    </row>
    <row r="66" spans="2:11">
      <c r="B66" s="31"/>
      <c r="C66" s="32"/>
      <c r="D66" s="18"/>
      <c r="E66" s="28"/>
    </row>
    <row r="67" spans="2:11">
      <c r="B67" s="18"/>
      <c r="C67" s="23"/>
      <c r="D67" s="18"/>
      <c r="E67" s="22"/>
      <c r="F67" s="22"/>
      <c r="G67" s="22"/>
      <c r="H67" s="22"/>
    </row>
    <row r="68" spans="2:11">
      <c r="B68" s="19"/>
      <c r="C68" s="7"/>
      <c r="D68" s="7"/>
      <c r="E68" s="7"/>
      <c r="F68" s="7"/>
      <c r="G68" s="7"/>
      <c r="H68" s="7"/>
      <c r="I68" s="7"/>
      <c r="J68" s="7"/>
      <c r="K68" s="7"/>
    </row>
    <row r="69" spans="2:11">
      <c r="B69" s="19"/>
      <c r="C69" s="7"/>
      <c r="D69" s="7"/>
      <c r="E69" s="7"/>
      <c r="F69" s="7"/>
      <c r="G69" s="7"/>
      <c r="H69" s="7"/>
      <c r="I69" s="7"/>
      <c r="J69" s="7"/>
      <c r="K69" s="7"/>
    </row>
    <row r="70" spans="2:11">
      <c r="B70" s="20"/>
      <c r="C70" s="20"/>
      <c r="D70" s="20"/>
      <c r="E70" s="7"/>
      <c r="F70" s="7"/>
      <c r="G70" s="7"/>
      <c r="H70" s="7"/>
      <c r="I70" s="7"/>
      <c r="J70" s="7"/>
      <c r="K70" s="7"/>
    </row>
  </sheetData>
  <sheetProtection algorithmName="SHA-512" hashValue="O8u0EfkUczII6je05oPTx5Umot9yuaKxN85BY6E6ALR9BiIpjp39unu+8uazyMJ2Zoe0DDhFq7HXA3YmEyJsCw==" saltValue="tjE8WQVc5f70KoI0XeCHvg==" spinCount="100000" sheet="1" objects="1" scenarios="1"/>
  <protectedRanges>
    <protectedRange sqref="C60:E62" name="Range3"/>
    <protectedRange sqref="E47" name="Range2"/>
    <protectedRange sqref="C33:C34 C36" name="Range1"/>
  </protectedRanges>
  <mergeCells count="15">
    <mergeCell ref="C5:F5"/>
    <mergeCell ref="B56:F56"/>
    <mergeCell ref="B57:F57"/>
    <mergeCell ref="B59:C59"/>
    <mergeCell ref="B43:F43"/>
    <mergeCell ref="B17:F17"/>
    <mergeCell ref="C19:F19"/>
    <mergeCell ref="B27:F27"/>
    <mergeCell ref="B42:F42"/>
    <mergeCell ref="B30:F30"/>
    <mergeCell ref="B7:F7"/>
    <mergeCell ref="B14:F15"/>
    <mergeCell ref="B18:I18"/>
    <mergeCell ref="B31:C31"/>
    <mergeCell ref="B45:C45"/>
  </mergeCells>
  <hyperlinks>
    <hyperlink ref="B27" r:id="rId1" display="https://open.alberta.ca/dataset/3c314aac-a373-424f-9636-eb69b40f416e/resource/17d48b63-90bd-49b4-ad88-78a618febcd9/download/120-20-1-2009.pdf" xr:uid="{00000000-0004-0000-0000-000000000000}"/>
    <hyperlink ref="B28" r:id="rId2" display="https://www.beefresearch.ca/blog/carrying-or-grazing-capacity/" xr:uid="{A7567CF3-981C-4576-9211-E4B9278CFC45}"/>
  </hyperlinks>
  <pageMargins left="0.7" right="0.7" top="0.75" bottom="0.75" header="0.3" footer="0.3"/>
  <pageSetup scale="59" orientation="portrait" r:id="rId3"/>
  <rowBreaks count="1" manualBreakCount="1">
    <brk id="28" max="9" man="1"/>
  </rowBreaks>
  <colBreaks count="1" manualBreakCount="1">
    <brk id="10" max="104857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8DB02-3DAA-491B-8BBE-3F49DE976F19}">
  <dimension ref="B2:M63"/>
  <sheetViews>
    <sheetView zoomScaleNormal="100" workbookViewId="0">
      <selection activeCell="C54" sqref="C54"/>
    </sheetView>
  </sheetViews>
  <sheetFormatPr defaultRowHeight="14.65"/>
  <cols>
    <col min="1" max="1" width="4.42578125" customWidth="1"/>
    <col min="2" max="2" width="34.28515625" customWidth="1"/>
    <col min="3" max="5" width="17.42578125" customWidth="1"/>
    <col min="6" max="6" width="15.7109375" customWidth="1"/>
    <col min="8" max="8" width="8.85546875" customWidth="1"/>
  </cols>
  <sheetData>
    <row r="2" spans="2:9" ht="23.1">
      <c r="C2" s="1" t="s">
        <v>0</v>
      </c>
    </row>
    <row r="3" spans="2:9">
      <c r="B3" s="6"/>
      <c r="C3" t="s">
        <v>76</v>
      </c>
      <c r="D3" s="6"/>
      <c r="E3" s="6"/>
      <c r="F3" s="6"/>
    </row>
    <row r="5" spans="2:9" ht="45" customHeight="1">
      <c r="C5" s="92" t="s">
        <v>77</v>
      </c>
      <c r="D5" s="92"/>
      <c r="E5" s="92"/>
      <c r="F5" s="92"/>
      <c r="I5" s="2"/>
    </row>
    <row r="7" spans="2:9" ht="18.399999999999999">
      <c r="B7" s="73" t="s">
        <v>78</v>
      </c>
      <c r="C7" s="74"/>
      <c r="D7" s="74"/>
      <c r="E7" s="74"/>
      <c r="F7" s="75"/>
    </row>
    <row r="8" spans="2:9">
      <c r="B8" t="s">
        <v>79</v>
      </c>
    </row>
    <row r="9" spans="2:9">
      <c r="B9" s="44"/>
      <c r="C9" s="45"/>
      <c r="D9" s="45"/>
      <c r="E9" s="45"/>
      <c r="F9" s="45"/>
    </row>
    <row r="10" spans="2:9" ht="33" customHeight="1">
      <c r="B10" s="91" t="s">
        <v>80</v>
      </c>
      <c r="C10" s="92"/>
      <c r="D10" s="92"/>
      <c r="E10" s="92"/>
      <c r="F10" s="92"/>
    </row>
    <row r="11" spans="2:9">
      <c r="B11" s="44"/>
      <c r="C11" s="45"/>
      <c r="D11" s="45"/>
      <c r="E11" s="45"/>
      <c r="F11" s="45"/>
    </row>
    <row r="12" spans="2:9" ht="130.69999999999999" customHeight="1">
      <c r="B12" s="93" t="s">
        <v>81</v>
      </c>
      <c r="C12" s="93"/>
      <c r="D12" s="93"/>
      <c r="E12" s="93"/>
      <c r="F12" s="93"/>
    </row>
    <row r="13" spans="2:9" ht="14.45" customHeight="1">
      <c r="B13" s="94" t="s">
        <v>82</v>
      </c>
      <c r="C13" s="94"/>
      <c r="D13" s="94"/>
      <c r="E13" s="94"/>
      <c r="F13" s="94"/>
      <c r="H13" s="9"/>
    </row>
    <row r="14" spans="2:9">
      <c r="B14" s="49"/>
      <c r="C14" s="49"/>
      <c r="D14" s="49"/>
      <c r="E14" s="49"/>
      <c r="F14" s="49"/>
      <c r="G14" s="9"/>
      <c r="H14" s="9"/>
    </row>
    <row r="15" spans="2:9" ht="118.35" customHeight="1">
      <c r="B15" s="95" t="s">
        <v>83</v>
      </c>
      <c r="C15" s="97"/>
      <c r="D15" s="97"/>
      <c r="E15" s="97"/>
      <c r="F15" s="97"/>
    </row>
    <row r="16" spans="2:9">
      <c r="B16" s="98"/>
      <c r="C16" s="98"/>
      <c r="D16" s="98"/>
      <c r="E16" s="98"/>
      <c r="F16" s="98"/>
    </row>
    <row r="17" spans="2:13" ht="59.65" customHeight="1">
      <c r="B17" s="91" t="s">
        <v>84</v>
      </c>
      <c r="C17" s="96"/>
      <c r="D17" s="96"/>
      <c r="E17" s="96"/>
      <c r="F17" s="96"/>
      <c r="G17" s="41"/>
      <c r="H17" s="41"/>
      <c r="I17" s="41"/>
      <c r="J17" s="41"/>
    </row>
    <row r="18" spans="2:13">
      <c r="B18" s="46"/>
      <c r="C18" s="47"/>
      <c r="D18" s="47"/>
      <c r="E18" s="47"/>
      <c r="F18" s="47"/>
      <c r="G18" s="40"/>
    </row>
    <row r="19" spans="2:13">
      <c r="B19" s="50" t="s">
        <v>85</v>
      </c>
      <c r="C19" s="48"/>
      <c r="D19" s="48"/>
      <c r="E19" s="48"/>
      <c r="F19" s="48"/>
    </row>
    <row r="20" spans="2:13">
      <c r="B20" s="51" t="s">
        <v>86</v>
      </c>
      <c r="C20" s="3" t="s">
        <v>87</v>
      </c>
      <c r="D20" s="3" t="s">
        <v>88</v>
      </c>
      <c r="E20" s="3" t="s">
        <v>89</v>
      </c>
      <c r="F20" s="3" t="s">
        <v>90</v>
      </c>
      <c r="G20" s="3" t="s">
        <v>91</v>
      </c>
      <c r="H20" s="3" t="s">
        <v>92</v>
      </c>
      <c r="I20" s="3" t="s">
        <v>93</v>
      </c>
      <c r="J20" s="3" t="s">
        <v>94</v>
      </c>
      <c r="K20" s="3" t="s">
        <v>95</v>
      </c>
      <c r="L20" s="3" t="s">
        <v>96</v>
      </c>
      <c r="M20" s="4" t="s">
        <v>24</v>
      </c>
    </row>
    <row r="21" spans="2:13">
      <c r="B21" s="68" t="s">
        <v>97</v>
      </c>
      <c r="C21" s="69">
        <v>50</v>
      </c>
      <c r="D21" s="69">
        <v>40</v>
      </c>
      <c r="E21" s="69">
        <v>60</v>
      </c>
      <c r="F21" s="69">
        <v>60</v>
      </c>
      <c r="G21" s="69">
        <v>50</v>
      </c>
      <c r="H21" s="69">
        <v>50</v>
      </c>
      <c r="I21" s="69">
        <v>40</v>
      </c>
      <c r="J21" s="69">
        <v>55</v>
      </c>
      <c r="K21" s="69">
        <v>65</v>
      </c>
      <c r="L21" s="69">
        <v>50</v>
      </c>
      <c r="M21" s="70">
        <f>+AVERAGE(C21:L21)</f>
        <v>52</v>
      </c>
    </row>
    <row r="22" spans="2:13">
      <c r="B22" s="18"/>
      <c r="C22" s="18"/>
      <c r="D22" s="18"/>
      <c r="E22" s="18"/>
      <c r="F22" s="18"/>
      <c r="G22" s="18"/>
      <c r="H22" s="18"/>
      <c r="I22" s="18"/>
      <c r="J22" s="18"/>
    </row>
    <row r="23" spans="2:13" ht="18.399999999999999">
      <c r="B23" s="84" t="s">
        <v>98</v>
      </c>
      <c r="C23" s="85"/>
      <c r="D23" s="74"/>
      <c r="E23" s="74"/>
      <c r="F23" s="75"/>
      <c r="G23" s="18"/>
      <c r="H23" s="18"/>
      <c r="I23" s="18"/>
      <c r="J23" s="18"/>
    </row>
    <row r="24" spans="2:13" ht="18.399999999999999" customHeight="1">
      <c r="B24" s="89" t="s">
        <v>99</v>
      </c>
      <c r="C24" s="89"/>
      <c r="D24" s="18"/>
      <c r="L24" s="52"/>
    </row>
    <row r="25" spans="2:13">
      <c r="B25" s="53" t="s">
        <v>100</v>
      </c>
      <c r="C25" s="43"/>
      <c r="D25" s="18"/>
      <c r="L25" s="52"/>
    </row>
    <row r="26" spans="2:13" ht="14.45" customHeight="1">
      <c r="B26" s="58" t="s">
        <v>44</v>
      </c>
      <c r="C26" s="59">
        <f>M21*35.68</f>
        <v>1855.36</v>
      </c>
      <c r="D26" s="18"/>
    </row>
    <row r="27" spans="2:13">
      <c r="B27" s="58" t="s">
        <v>45</v>
      </c>
      <c r="C27" s="60">
        <v>0.5</v>
      </c>
      <c r="D27" s="18"/>
    </row>
    <row r="28" spans="2:13">
      <c r="B28" s="58" t="s">
        <v>46</v>
      </c>
      <c r="C28" s="71">
        <f>+C26*C27</f>
        <v>927.68</v>
      </c>
      <c r="D28" s="18"/>
    </row>
    <row r="29" spans="2:13">
      <c r="B29" s="58" t="s">
        <v>47</v>
      </c>
      <c r="C29" s="61">
        <v>160</v>
      </c>
      <c r="D29" s="18"/>
    </row>
    <row r="30" spans="2:13">
      <c r="B30" s="58" t="s">
        <v>48</v>
      </c>
      <c r="C30" s="62">
        <f>+C28*C29</f>
        <v>148428.79999999999</v>
      </c>
    </row>
    <row r="31" spans="2:13">
      <c r="B31" s="63" t="s">
        <v>49</v>
      </c>
      <c r="C31" s="64">
        <f>+C30/792</f>
        <v>187.41010101010099</v>
      </c>
      <c r="D31" s="18"/>
    </row>
    <row r="32" spans="2:13">
      <c r="B32" s="63" t="s">
        <v>50</v>
      </c>
      <c r="C32" s="65">
        <f>+C31*30.4</f>
        <v>5697.2670707070702</v>
      </c>
      <c r="D32" s="18"/>
    </row>
    <row r="33" spans="2:8">
      <c r="B33" s="63" t="s">
        <v>51</v>
      </c>
      <c r="C33" s="66">
        <f>ROUND(C31/C29,2)</f>
        <v>1.17</v>
      </c>
      <c r="D33" s="18"/>
    </row>
    <row r="34" spans="2:8" ht="18.399999999999999">
      <c r="B34" s="2"/>
      <c r="C34" s="29"/>
      <c r="D34" s="23"/>
    </row>
    <row r="35" spans="2:8" ht="18.399999999999999">
      <c r="B35" s="73" t="s">
        <v>101</v>
      </c>
      <c r="C35" s="74"/>
      <c r="D35" s="74"/>
      <c r="E35" s="74"/>
      <c r="F35" s="75"/>
    </row>
    <row r="36" spans="2:8" ht="63.95" customHeight="1">
      <c r="B36" s="72" t="s">
        <v>102</v>
      </c>
      <c r="C36" s="78"/>
      <c r="D36" s="78"/>
      <c r="E36" s="78"/>
      <c r="F36" s="78"/>
    </row>
    <row r="37" spans="2:8" ht="18.399999999999999">
      <c r="B37" s="2"/>
    </row>
    <row r="38" spans="2:8" ht="15.95">
      <c r="B38" s="90" t="s">
        <v>103</v>
      </c>
      <c r="C38" s="90"/>
      <c r="E38" s="54" t="s">
        <v>104</v>
      </c>
      <c r="F38" s="38"/>
    </row>
    <row r="39" spans="2:8">
      <c r="B39" s="25" t="s">
        <v>56</v>
      </c>
      <c r="C39" s="26" t="s">
        <v>57</v>
      </c>
      <c r="E39" s="25" t="s">
        <v>58</v>
      </c>
      <c r="F39" s="26" t="s">
        <v>57</v>
      </c>
    </row>
    <row r="40" spans="2:8">
      <c r="B40" s="27" t="s">
        <v>59</v>
      </c>
      <c r="C40" s="35">
        <v>1</v>
      </c>
      <c r="D40" s="18"/>
      <c r="E40" s="33">
        <v>1600</v>
      </c>
      <c r="F40" s="34">
        <f>(E40^0.75)/(1000^0.75)</f>
        <v>1.4226235280311388</v>
      </c>
      <c r="G40" s="22"/>
      <c r="H40" s="22"/>
    </row>
    <row r="41" spans="2:8">
      <c r="B41" s="27" t="s">
        <v>60</v>
      </c>
      <c r="C41" s="35">
        <v>0.75</v>
      </c>
      <c r="D41" s="18"/>
      <c r="E41" s="22"/>
      <c r="F41" s="22"/>
      <c r="G41" s="22"/>
      <c r="H41" s="22"/>
    </row>
    <row r="42" spans="2:8" ht="15.95" customHeight="1">
      <c r="B42" s="27" t="s">
        <v>61</v>
      </c>
      <c r="C42" s="35">
        <v>0.85</v>
      </c>
      <c r="D42" s="18"/>
      <c r="F42" s="22"/>
      <c r="G42" s="22"/>
      <c r="H42" s="22"/>
    </row>
    <row r="43" spans="2:8" ht="14.45" customHeight="1">
      <c r="B43" s="27" t="s">
        <v>62</v>
      </c>
      <c r="C43" s="35">
        <v>1</v>
      </c>
      <c r="D43" s="18"/>
      <c r="E43" s="28"/>
      <c r="F43" s="28"/>
      <c r="G43" s="22"/>
      <c r="H43" s="22"/>
    </row>
    <row r="44" spans="2:8">
      <c r="B44" s="27" t="s">
        <v>63</v>
      </c>
      <c r="C44" s="35">
        <v>1.1499999999999999</v>
      </c>
      <c r="D44" s="18"/>
      <c r="E44" s="28"/>
      <c r="F44" s="28"/>
      <c r="G44" s="22"/>
      <c r="H44" s="22"/>
    </row>
    <row r="45" spans="2:8">
      <c r="B45" s="27" t="s">
        <v>64</v>
      </c>
      <c r="C45" s="35">
        <v>1.29</v>
      </c>
      <c r="D45" s="18"/>
      <c r="E45" s="28"/>
    </row>
    <row r="46" spans="2:8">
      <c r="B46" s="27" t="s">
        <v>65</v>
      </c>
      <c r="C46" s="35">
        <v>1.5</v>
      </c>
      <c r="D46" s="18"/>
      <c r="E46" s="22"/>
    </row>
    <row r="47" spans="2:8">
      <c r="B47" s="27" t="s">
        <v>66</v>
      </c>
      <c r="C47" s="35">
        <v>2</v>
      </c>
      <c r="D47" s="18"/>
      <c r="E47" s="28"/>
    </row>
    <row r="48" spans="2:8">
      <c r="B48" s="31"/>
      <c r="C48" s="32"/>
      <c r="D48" s="18"/>
      <c r="E48" s="28"/>
    </row>
    <row r="49" spans="2:11" ht="18.399999999999999">
      <c r="B49" s="73" t="s">
        <v>105</v>
      </c>
      <c r="C49" s="74"/>
      <c r="D49" s="74"/>
      <c r="E49" s="74"/>
      <c r="F49" s="75"/>
    </row>
    <row r="50" spans="2:11">
      <c r="B50" s="76" t="s">
        <v>106</v>
      </c>
      <c r="C50" s="76"/>
      <c r="D50" s="76"/>
      <c r="E50" s="76"/>
      <c r="F50" s="76"/>
    </row>
    <row r="51" spans="2:11">
      <c r="B51" s="31"/>
      <c r="C51" s="32"/>
      <c r="D51" s="18"/>
      <c r="E51" s="28"/>
    </row>
    <row r="52" spans="2:11">
      <c r="B52" s="90" t="s">
        <v>107</v>
      </c>
      <c r="C52" s="90" t="s">
        <v>70</v>
      </c>
      <c r="D52" s="32"/>
      <c r="E52" s="28"/>
    </row>
    <row r="53" spans="2:11" s="22" customFormat="1" ht="29.1">
      <c r="B53" s="39" t="s">
        <v>56</v>
      </c>
      <c r="C53" s="37" t="s">
        <v>61</v>
      </c>
      <c r="D53" s="37" t="s">
        <v>64</v>
      </c>
      <c r="E53" s="37" t="s">
        <v>63</v>
      </c>
      <c r="G53"/>
    </row>
    <row r="54" spans="2:11">
      <c r="B54" s="27" t="s">
        <v>71</v>
      </c>
      <c r="C54" s="36">
        <v>0.85</v>
      </c>
      <c r="D54" s="36">
        <v>1.29</v>
      </c>
      <c r="E54" s="36">
        <v>1.1499999999999999</v>
      </c>
    </row>
    <row r="55" spans="2:11">
      <c r="B55" s="27" t="s">
        <v>72</v>
      </c>
      <c r="C55" s="33">
        <v>50</v>
      </c>
      <c r="D55" s="33">
        <v>50</v>
      </c>
      <c r="E55" s="33">
        <v>50</v>
      </c>
    </row>
    <row r="56" spans="2:11">
      <c r="B56" s="25" t="s">
        <v>73</v>
      </c>
      <c r="C56" s="55">
        <f>ROUND($C32/C54,0)</f>
        <v>6703</v>
      </c>
      <c r="D56" s="55">
        <f>ROUND($C32/D54,0)</f>
        <v>4416</v>
      </c>
      <c r="E56" s="55">
        <f>ROUND($C32/E54,0)</f>
        <v>4954</v>
      </c>
    </row>
    <row r="57" spans="2:11" ht="29.1">
      <c r="B57" s="25" t="s">
        <v>74</v>
      </c>
      <c r="C57" s="56">
        <f>ROUND($C31/C54,0)</f>
        <v>220</v>
      </c>
      <c r="D57" s="56">
        <f>ROUND($C31/D54,0)</f>
        <v>145</v>
      </c>
      <c r="E57" s="56">
        <f>ROUND($C31/E54,0)</f>
        <v>163</v>
      </c>
    </row>
    <row r="58" spans="2:11">
      <c r="B58" s="25" t="s">
        <v>75</v>
      </c>
      <c r="C58" s="57">
        <f>ROUND($C32/(C54*C55),0)</f>
        <v>134</v>
      </c>
      <c r="D58" s="57">
        <f>ROUND($C32/(D54*D55),0)</f>
        <v>88</v>
      </c>
      <c r="E58" s="57">
        <f>ROUND($C32/(E54*E55),0)</f>
        <v>99</v>
      </c>
    </row>
    <row r="59" spans="2:11">
      <c r="B59" s="31"/>
      <c r="C59" s="32"/>
      <c r="D59" s="18"/>
      <c r="E59" s="28"/>
    </row>
    <row r="60" spans="2:11">
      <c r="B60" s="18"/>
      <c r="C60" s="23"/>
      <c r="D60" s="18"/>
      <c r="E60" s="22"/>
      <c r="F60" s="22"/>
      <c r="G60" s="22"/>
      <c r="H60" s="22"/>
    </row>
    <row r="61" spans="2:11">
      <c r="B61" s="19"/>
      <c r="C61" s="7"/>
      <c r="D61" s="7"/>
      <c r="E61" s="7"/>
      <c r="F61" s="7"/>
      <c r="G61" s="7"/>
      <c r="H61" s="7"/>
      <c r="I61" s="7"/>
      <c r="J61" s="7"/>
      <c r="K61" s="7"/>
    </row>
    <row r="62" spans="2:11">
      <c r="B62" s="19"/>
      <c r="C62" s="7"/>
      <c r="D62" s="7"/>
      <c r="E62" s="7"/>
      <c r="F62" s="7"/>
      <c r="G62" s="7"/>
      <c r="H62" s="7"/>
      <c r="I62" s="7"/>
      <c r="J62" s="7"/>
      <c r="K62" s="7"/>
    </row>
    <row r="63" spans="2:11">
      <c r="B63" s="20"/>
      <c r="C63" s="20"/>
      <c r="D63" s="20"/>
      <c r="E63" s="7"/>
      <c r="F63" s="7"/>
      <c r="G63" s="7"/>
      <c r="H63" s="7"/>
      <c r="I63" s="7"/>
      <c r="J63" s="7"/>
      <c r="K63" s="7"/>
    </row>
  </sheetData>
  <sheetProtection algorithmName="SHA-512" hashValue="uEv38PD3UZcs24S2oBF03IIhK3d7OmH2WQfP6tBElVx0j4lq6OvX9k8swrn42XQtbg+pvglE6Ro+fN34fVrGkA==" saltValue="wJKRFLPPr9Htq35va5bM0w==" spinCount="100000" sheet="1" objects="1" scenarios="1"/>
  <protectedRanges>
    <protectedRange sqref="C53:E55" name="Range4"/>
    <protectedRange sqref="E40" name="Range3"/>
    <protectedRange sqref="C27 C29" name="Range2"/>
    <protectedRange sqref="C21:L21" name="Range1"/>
  </protectedRanges>
  <mergeCells count="16">
    <mergeCell ref="C5:F5"/>
    <mergeCell ref="B7:F7"/>
    <mergeCell ref="B16:F16"/>
    <mergeCell ref="B49:F49"/>
    <mergeCell ref="B50:F50"/>
    <mergeCell ref="B52:C52"/>
    <mergeCell ref="B10:F10"/>
    <mergeCell ref="B12:F12"/>
    <mergeCell ref="B13:F13"/>
    <mergeCell ref="B15:F15"/>
    <mergeCell ref="B17:F17"/>
    <mergeCell ref="B23:F23"/>
    <mergeCell ref="B24:C24"/>
    <mergeCell ref="B35:F35"/>
    <mergeCell ref="B36:F36"/>
    <mergeCell ref="B38:C38"/>
  </mergeCells>
  <hyperlinks>
    <hyperlink ref="B13:C13" r:id="rId1" location="carrying" display="For more information, visit the BCRC Feed Testing page. " xr:uid="{996BC578-2B64-40F5-903F-E3852797FD72}"/>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1157D3B8F73946A976B4BF8D028BA1" ma:contentTypeVersion="19" ma:contentTypeDescription="Create a new document." ma:contentTypeScope="" ma:versionID="2a705ce37d5452bae883b8c332f1d148">
  <xsd:schema xmlns:xsd="http://www.w3.org/2001/XMLSchema" xmlns:xs="http://www.w3.org/2001/XMLSchema" xmlns:p="http://schemas.microsoft.com/office/2006/metadata/properties" xmlns:ns2="4de526d9-6600-41fe-ac9f-b553f9b8b298" xmlns:ns3="251cae61-8135-4a88-bc5f-8b47aaccd9f5" targetNamespace="http://schemas.microsoft.com/office/2006/metadata/properties" ma:root="true" ma:fieldsID="3e9fbdc7c70dc0caceaacef92afc51e1" ns2:_="" ns3:_="">
    <xsd:import namespace="4de526d9-6600-41fe-ac9f-b553f9b8b298"/>
    <xsd:import namespace="251cae61-8135-4a88-bc5f-8b47aaccd9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526d9-6600-41fe-ac9f-b553f9b8b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8d63e09-3cba-41a6-87ff-e409971812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1cae61-8135-4a88-bc5f-8b47aaccd9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d2ea1c9-9b27-45a1-b808-2172d706383a}" ma:internalName="TaxCatchAll" ma:showField="CatchAllData" ma:web="251cae61-8135-4a88-bc5f-8b47aaccd9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e526d9-6600-41fe-ac9f-b553f9b8b298">
      <Terms xmlns="http://schemas.microsoft.com/office/infopath/2007/PartnerControls"/>
    </lcf76f155ced4ddcb4097134ff3c332f>
    <TaxCatchAll xmlns="251cae61-8135-4a88-bc5f-8b47aaccd9f5" xsi:nil="true"/>
  </documentManagement>
</p:properties>
</file>

<file path=customXml/itemProps1.xml><?xml version="1.0" encoding="utf-8"?>
<ds:datastoreItem xmlns:ds="http://schemas.openxmlformats.org/officeDocument/2006/customXml" ds:itemID="{CE095AC1-C38E-43AB-B202-0ADC956E49B3}"/>
</file>

<file path=customXml/itemProps2.xml><?xml version="1.0" encoding="utf-8"?>
<ds:datastoreItem xmlns:ds="http://schemas.openxmlformats.org/officeDocument/2006/customXml" ds:itemID="{80F8C6AD-10BB-4170-BD78-443DF0FF44F5}"/>
</file>

<file path=customXml/itemProps3.xml><?xml version="1.0" encoding="utf-8"?>
<ds:datastoreItem xmlns:ds="http://schemas.openxmlformats.org/officeDocument/2006/customXml" ds:itemID="{10CB2960-F9F1-4111-A7F3-E91DBFEA81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Brenna Grant</dc:creator>
  <cp:keywords/>
  <dc:description/>
  <cp:lastModifiedBy/>
  <cp:revision/>
  <dcterms:created xsi:type="dcterms:W3CDTF">2018-11-19T22:53:26Z</dcterms:created>
  <dcterms:modified xsi:type="dcterms:W3CDTF">2026-04-02T21:35:16Z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0x0101005A1157D3B8F73946A976B4BF8D028BA1</vt:lpwstr>
  </property>
  <property fmtid="{D5CDD505-2E9C-101B-9397-08002B2CF9AE}" pid="3" name="MediaServiceImageTags">
    <vt:lpwstr/>
  </property>
</Properties>
</file>